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30" activeTab="0"/>
  </bookViews>
  <sheets>
    <sheet name="2020" sheetId="1" r:id="rId1"/>
  </sheets>
  <definedNames>
    <definedName name="_xlnm.Print_Titles" localSheetId="0">'2020'!$4:$5</definedName>
    <definedName name="_xlnm.Print_Area" localSheetId="0">'2020'!$A$1:$G$189</definedName>
  </definedNames>
  <calcPr fullCalcOnLoad="1"/>
</workbook>
</file>

<file path=xl/sharedStrings.xml><?xml version="1.0" encoding="utf-8"?>
<sst xmlns="http://schemas.openxmlformats.org/spreadsheetml/2006/main" count="472" uniqueCount="213">
  <si>
    <t>Наименование</t>
  </si>
  <si>
    <t>Целевая статья</t>
  </si>
  <si>
    <t>РАСХОДЫ ВСЕГО:</t>
  </si>
  <si>
    <t>500</t>
  </si>
  <si>
    <t>Глава местной администрации (исполнительно-распорядительного органа муниципального образования)</t>
  </si>
  <si>
    <t>Выполнение других обязательств государства</t>
  </si>
  <si>
    <t>Межбюджетные трансферты</t>
  </si>
  <si>
    <t>Иные межбюжетные трансферты</t>
  </si>
  <si>
    <t>540</t>
  </si>
  <si>
    <t>100</t>
  </si>
  <si>
    <t>120</t>
  </si>
  <si>
    <t>200</t>
  </si>
  <si>
    <t>240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</si>
  <si>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</si>
  <si>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</si>
  <si>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800</t>
  </si>
  <si>
    <t>Иные бюджетные ассигнования</t>
  </si>
  <si>
    <t>Центральный аппарат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</si>
  <si>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</si>
  <si>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</si>
  <si>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</si>
  <si>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</si>
  <si>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средства</t>
  </si>
  <si>
    <t>870</t>
  </si>
  <si>
    <t>Реализация мероприятий в области земельных отношений</t>
  </si>
  <si>
    <t>Расходы на обеспечение деятельности (оказание услуг) муниципальных учреждений</t>
  </si>
  <si>
    <t/>
  </si>
  <si>
    <t>Расходы на выплаты персоналу казенных учреждений</t>
  </si>
  <si>
    <t>110</t>
  </si>
  <si>
    <t>Мероприятия в области физической культуры и спорта</t>
  </si>
  <si>
    <t>Группы и подгруппы видов расходов</t>
  </si>
  <si>
    <t>Непрограммные расходы федеральных органов исполнительной власти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</si>
  <si>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</si>
  <si>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</si>
  <si>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 xml:space="preserve">Реализация мероприятий </t>
  </si>
  <si>
    <t>Обеспечение деятельности Сельской Думы МО СП село Тарутино</t>
  </si>
  <si>
    <t>Обеспечение деятельности Администрации СП село Тарутино</t>
  </si>
  <si>
    <t>Резервный фонд Администрации СП село Тарутино</t>
  </si>
  <si>
    <t>Прочие мероприятия в области средств массовой информации</t>
  </si>
  <si>
    <t>Освещение деятельности органов власти поселения</t>
  </si>
  <si>
    <t xml:space="preserve">Муниципальная  программа «Развитие физической культуры и спорта сельского поселения село Тарутино" </t>
  </si>
  <si>
    <t>Подпрограмма "Развитие мер социальной поддержки отдельных категорий граждан"</t>
  </si>
  <si>
    <t>Муниципальная  программа "Социальная поддержка граждан сельского поселения село Тарутино"</t>
  </si>
  <si>
    <t>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</si>
  <si>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>Подпрограмма "Развитие учреждений культуры"</t>
  </si>
  <si>
    <t>Муниципальная  программа «Развитие культуры сельского поселения село Тарутино"</t>
  </si>
  <si>
    <t xml:space="preserve">Муниципальная  программа "Благоустройство территории сельского поселения село Тарутино" </t>
  </si>
  <si>
    <t>Муниципальная программа "Управление имущественным комплексом село Тарутино"</t>
  </si>
  <si>
    <t>Подпрограмма  "Территориальное планирование СП село Тарутино»</t>
  </si>
  <si>
    <t>850</t>
  </si>
  <si>
    <t>Уплата налогов, сборов и иных платежей</t>
  </si>
  <si>
    <t>Проведение выборов в представительные органы муниципального образования</t>
  </si>
  <si>
    <t>880</t>
  </si>
  <si>
    <t xml:space="preserve"> Иные закупки товаров, работ и услуг для обеспечения государственных (муниципальных) нужд</t>
  </si>
  <si>
    <t>Организация ритуальных услуг и содержание мест захоронения</t>
  </si>
  <si>
    <t>Реализация мероприятий подпрограммы "Совершенствование и развитие сети автомобильных дорог" за счет средств дорожного фонда</t>
  </si>
  <si>
    <t>Подпрограмма "Совершенствование и развитие сети автомобильных дорог"</t>
  </si>
  <si>
    <t>Муниципальная программа  "Развитие дорожного хозяйства  СП село Тарутино"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</si>
  <si>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</si>
  <si>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</si>
  <si>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мероприятий по обеспечению безопасности людей на водных объектах, охране их жизни и здоровья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</si>
  <si>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</si>
  <si>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Муниципальная программа "Безопасность жизнедеятельности на территории муниципального образования сельское поселение село Тарутино"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</si>
  <si>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</si>
  <si>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</si>
  <si>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Участие в предупреждении и ликвидации последствий чрезвычайных ситуаций в границах поселения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</si>
  <si>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</si>
  <si>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Муниципальная программа "Обеспечение доступным и комфортным жильем и коммунальными услугами населения СП село Тарутино"</t>
  </si>
  <si>
    <t>Непрограммные расходы органа исполнительной власти муниципального района</t>
  </si>
  <si>
    <t>Осуществление мер по противодействию коррупции в границах поселения</t>
  </si>
  <si>
    <t xml:space="preserve">Муниципальная программа "Энергосбережение и повышение энергоэффективности СП село Тарутино" </t>
  </si>
  <si>
    <t>03 1 01 00980</t>
  </si>
  <si>
    <t>13 0 00 00000</t>
  </si>
  <si>
    <t>81 0 00 00400</t>
  </si>
  <si>
    <t>98 0 00 74100</t>
  </si>
  <si>
    <t>99 9 00 00000</t>
  </si>
  <si>
    <t>98 0 00 00000</t>
  </si>
  <si>
    <t>89 0 00 00000</t>
  </si>
  <si>
    <t>81 0 00 00000</t>
  </si>
  <si>
    <t>80 0 00 00000</t>
  </si>
  <si>
    <t>38 0 00 00000</t>
  </si>
  <si>
    <t>24 0 00 00000</t>
  </si>
  <si>
    <t>11 1 00 00000</t>
  </si>
  <si>
    <t>10 0 00 00000</t>
  </si>
  <si>
    <t>03 1 00 00000</t>
  </si>
  <si>
    <t>03 0 00 00000</t>
  </si>
  <si>
    <t>05 0 00 00000</t>
  </si>
  <si>
    <t>74 0 00 00000</t>
  </si>
  <si>
    <t>Основное мероприятие "Развитие мер социальной поддержки отдельных категорий граждан"</t>
  </si>
  <si>
    <t>Основное мероприятие "Обеспечение доступным и комфортным жильем и коммунальными услугами населения СП село Тарутино"</t>
  </si>
  <si>
    <t>05 0 01 74110</t>
  </si>
  <si>
    <t>05 0 01 74120</t>
  </si>
  <si>
    <t>Основное мероприятие "Безопасность жизнедеятельности на территории муниципального образования сельское поселение село Тарутино"</t>
  </si>
  <si>
    <t>10 0 01 74200</t>
  </si>
  <si>
    <t>10 0 01 00000</t>
  </si>
  <si>
    <t>10 0 01 74300</t>
  </si>
  <si>
    <t>10 0 01 74400</t>
  </si>
  <si>
    <t>10 0 01 74500</t>
  </si>
  <si>
    <t>10 0 01 74600</t>
  </si>
  <si>
    <t>10 0 01 74700</t>
  </si>
  <si>
    <t>10 0 01 74800</t>
  </si>
  <si>
    <t>Основное мероприятие "Развитие учреждений культуры"</t>
  </si>
  <si>
    <t>11 1 01 00000</t>
  </si>
  <si>
    <t>11 1 01 00990</t>
  </si>
  <si>
    <t xml:space="preserve">Основное мероприятие «Развитие физической культуры и спорта сельского поселения село Тарутино" </t>
  </si>
  <si>
    <t>13 0 01 00000</t>
  </si>
  <si>
    <t>13 0 01 66010</t>
  </si>
  <si>
    <t>24 2 01 00000</t>
  </si>
  <si>
    <t>24 2 01 07500</t>
  </si>
  <si>
    <t>38 0 01 74900</t>
  </si>
  <si>
    <t>Основное мероприятие  "Территориальное планирование СП село Тарутино»</t>
  </si>
  <si>
    <t xml:space="preserve">Основное мероприятие "Благоустройство территории сельского поселения село Тарутино" </t>
  </si>
  <si>
    <t>80 0 01 00660</t>
  </si>
  <si>
    <t>80 0 01 74130</t>
  </si>
  <si>
    <t>80 0 01 74150</t>
  </si>
  <si>
    <t>99 9 00 51180</t>
  </si>
  <si>
    <t>38 1 00 00000</t>
  </si>
  <si>
    <t>38 1 01 76230</t>
  </si>
  <si>
    <t>03 1 01 00000</t>
  </si>
  <si>
    <t>05 0 01 00000</t>
  </si>
  <si>
    <t>Основное мероприятие"Совершенствование и развитие сети автомобильных дорог" за счет средств дорожного фонда</t>
  </si>
  <si>
    <t>24 2 00 00000</t>
  </si>
  <si>
    <t>38 1 01 00000</t>
  </si>
  <si>
    <t>80 0 01 00000</t>
  </si>
  <si>
    <t>74 0 00 00600</t>
  </si>
  <si>
    <t>11 0 00 00000</t>
  </si>
  <si>
    <t>Организация предоставления дополнительных социальных гарантий отдельным категориям граждан</t>
  </si>
  <si>
    <t>03 1 01 03030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</si>
  <si>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</si>
  <si>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</si>
  <si>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</si>
  <si>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</si>
  <si>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утверждении местных нормативов градостроительного проектирования</t>
  </si>
  <si>
    <t>Участие в организации деятельности по сбору (в том числе раздельному сбору) и транспортировке твердых коммунальных отходов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</si>
  <si>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жилищного фонда</t>
  </si>
  <si>
    <t>(в рублях)</t>
  </si>
  <si>
    <t>Мероприятия в области содействия занятости населения района за счет средств,поступивших от центра занятости</t>
  </si>
  <si>
    <t>07 0 01 04050</t>
  </si>
  <si>
    <t>Муниципальная программа "Совершенствование системы управления общественными финансами в СП село Тарутино"</t>
  </si>
  <si>
    <t>51 0 00 00000</t>
  </si>
  <si>
    <t>Основное мероприятие "Организация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«Об общих принципах организации местного самоуправления в Российской Федерации» из бюджетов поселений"</t>
  </si>
  <si>
    <t>51 0 02 00000</t>
  </si>
  <si>
    <t>Иные межбюджетные трансферты передаваемые бюджетам муниципальных районов на передачу части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"Об общих принципах организации местного самоуправления в Российской Федерации" из бюджетов поселений</t>
  </si>
  <si>
    <t>51 0 02 74170</t>
  </si>
  <si>
    <t>38 1 02 00000</t>
  </si>
  <si>
    <t>Основное мероприятие"Организация разработки и корректировки документов территориального планирования Жуковского района"</t>
  </si>
  <si>
    <t>Реализация мероприятий</t>
  </si>
  <si>
    <t xml:space="preserve">38 1 02 S6230 </t>
  </si>
  <si>
    <t xml:space="preserve"> Обеспечение деятельности территориальной избирательной комиссии</t>
  </si>
  <si>
    <t xml:space="preserve">   Иные бюджетные ассигнования</t>
  </si>
  <si>
    <t xml:space="preserve"> Специальные расходы</t>
  </si>
  <si>
    <t>82 0 00 06190</t>
  </si>
  <si>
    <t>82 0 00 00000</t>
  </si>
  <si>
    <t>89 0 00 75070</t>
  </si>
  <si>
    <t xml:space="preserve">                Обеспечение комплексного развития сельских территорий</t>
  </si>
  <si>
    <t xml:space="preserve">                  Закупка товаров, работ и услуг для обеспечения государственных (муниципальных) нужд</t>
  </si>
  <si>
    <t xml:space="preserve">          Муниципальная программа "Охрана окружающей среды в сельском поселении село Тарутино"</t>
  </si>
  <si>
    <t xml:space="preserve">                Осуществление государственных полномочий по созданию административных комиссий в муниципальных районах</t>
  </si>
  <si>
    <t xml:space="preserve">                    Иные закупки товаров, работ и услуг для обеспечения государственных (муниципальных) нужд</t>
  </si>
  <si>
    <t>12 0 00 00000</t>
  </si>
  <si>
    <t>12 0 00 00900</t>
  </si>
  <si>
    <t>Поправки (+-)</t>
  </si>
  <si>
    <t>80 0 01 L5760</t>
  </si>
  <si>
    <t>30 0 01 00000</t>
  </si>
  <si>
    <t>30 0 00 00000</t>
  </si>
  <si>
    <t>Основное мероприятие "Энергосбережение и повышение энергоэффективности СП село Тарутино"</t>
  </si>
  <si>
    <t>Мероприятия, направленные на энергосбережение и повышение энергоэффективности в поселении</t>
  </si>
  <si>
    <t>30 0 01  07910</t>
  </si>
  <si>
    <t>810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</si>
  <si>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энргосберегающих технологий и закупка оборудования в сфере жилищно-коммунального хозяйства</t>
  </si>
  <si>
    <t>30 0 01 S9111</t>
  </si>
  <si>
    <t xml:space="preserve"> Основное мероприятие "Обеспечение финансовой устойчивости муниципальных образований Калужской области"</t>
  </si>
  <si>
    <t xml:space="preserve"> Реализация проектов развития общественной инфраструктуры муниципальных образований, основанных на местных инициативах</t>
  </si>
  <si>
    <t xml:space="preserve"> Закупка товаров, работ и услуг для обеспечения государственных (муниципальных) нужд</t>
  </si>
  <si>
    <t>51 0 03 00000</t>
  </si>
  <si>
    <t>51 0 03 S0240</t>
  </si>
  <si>
    <t>Обеспечение финансовой устойчивости муниципальных образований Калужской области</t>
  </si>
  <si>
    <t>Основное мераприятие "Обеспечение финансовой устойчивости муниципальных образований Калужской области"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</si>
  <si>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</si>
  <si>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51 0 04 00000</t>
  </si>
  <si>
    <t>51 0 04 S0250</t>
  </si>
  <si>
    <t>Основное мероприятие "Реализация меропприятий муниципальных программ в сфере благоустройства территории муниципальных образований области - победителей областного конкурса на звание "Самое благоустроенное муниципальное образование Калужской области"</t>
  </si>
  <si>
    <t>Реализация мероприятий по созданию и содержанию мест (площадок) накопления твердых коммунальных отходов</t>
  </si>
  <si>
    <t>12 0 01 00000</t>
  </si>
  <si>
    <t>12 0 01 S2122</t>
  </si>
  <si>
    <t>Распределение бюджетных ассигнований  бюджета СП село Тарутино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</t>
  </si>
  <si>
    <t>Утвержденные бюджетные ассигнования на 2022 год</t>
  </si>
  <si>
    <t>Уточненные бюджетные ассигнования на 2022 год</t>
  </si>
  <si>
    <t>Муниципальная программа "Совершенствование системы муниципального управления и создание условий муниципальной службы"</t>
  </si>
  <si>
    <t>04 0 00 00000</t>
  </si>
  <si>
    <t>Основное мероприятие "Содержание органов местного самоуправления"</t>
  </si>
  <si>
    <t>04 0 01 00000</t>
  </si>
  <si>
    <t>04 0 01 00400</t>
  </si>
  <si>
    <t>04 0 01 00410</t>
  </si>
  <si>
    <t>04 0 01 00420</t>
  </si>
  <si>
    <t>04 0 01 00430</t>
  </si>
  <si>
    <t>38 1 01 S7030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</si>
  <si>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</si>
  <si>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Основное мероприятие "Средства, передаваемые для компенсации дополнительных расходов, возникших в результатей решений, принятых органами власти Жуковского района"</t>
  </si>
  <si>
    <t>Средства передаваемые для компенсации дополнительных расходов,возникших в результате решений, принятых органами власти Жуковского района</t>
  </si>
  <si>
    <t>51 0 01 00000</t>
  </si>
  <si>
    <t>51 0 01 70150</t>
  </si>
  <si>
    <t>Исполнение судебных решений</t>
  </si>
  <si>
    <t>830</t>
  </si>
  <si>
    <t>Основное мероприятие "Обеспечение реализации мер по выполнению расходных обязательств"</t>
  </si>
  <si>
    <t>Средства на обеспечение расходных обязательств муниципальных образований Калужской области</t>
  </si>
  <si>
    <t>Капитальные вложения в объекты государственной (муниципальной) собственности</t>
  </si>
  <si>
    <t>Бюджетные инвестиции</t>
  </si>
  <si>
    <t>51 0 05 00000</t>
  </si>
  <si>
    <t>51 0 05 00150</t>
  </si>
  <si>
    <t>400</t>
  </si>
  <si>
    <t>410</t>
  </si>
  <si>
    <t xml:space="preserve">Приложение №4
к решению Сельской Думы МО СП село Тарутино  «О бюджете 
МО СП село Тарутино на 2022 год и плановый период 2023 и 2024 годов» 
№ 17 от 02. 07. 2022 года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</si>
</sst>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О\б\щ\и\й"/>
    <numFmt numFmtId="173" formatCode="#,##0.00;[Red]#,##0.00"/>
  </numFmts>
  <fonts count="53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0" borderId="1">
      <alignment horizontal="center" vertical="top" shrinkToFit="1"/>
      <protection/>
    </xf>
    <xf numFmtId="0" fontId="35" fillId="0" borderId="1">
      <alignment vertical="top" wrapText="1"/>
      <protection/>
    </xf>
    <xf numFmtId="0" fontId="35" fillId="0" borderId="1">
      <alignment vertical="top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6" fillId="33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left" wrapText="1"/>
    </xf>
    <xf numFmtId="0" fontId="7" fillId="0" borderId="11" xfId="0" applyFont="1" applyBorder="1" applyAlignment="1">
      <alignment vertical="center" wrapText="1"/>
    </xf>
    <xf numFmtId="0" fontId="6" fillId="34" borderId="12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horizontal="left" wrapText="1"/>
    </xf>
    <xf numFmtId="0" fontId="7" fillId="0" borderId="14" xfId="0" applyFont="1" applyBorder="1" applyAlignment="1">
      <alignment vertical="center" wrapText="1"/>
    </xf>
    <xf numFmtId="0" fontId="7" fillId="0" borderId="11" xfId="0" applyFont="1" applyBorder="1" applyAlignment="1">
      <alignment wrapText="1"/>
    </xf>
    <xf numFmtId="0" fontId="6" fillId="34" borderId="15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wrapText="1"/>
    </xf>
    <xf numFmtId="0" fontId="6" fillId="34" borderId="11" xfId="0" applyFont="1" applyFill="1" applyBorder="1" applyAlignment="1">
      <alignment horizontal="left" wrapText="1"/>
    </xf>
    <xf numFmtId="0" fontId="7" fillId="34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horizontal="left" wrapText="1"/>
    </xf>
    <xf numFmtId="0" fontId="51" fillId="0" borderId="1" xfId="34" applyNumberFormat="1" applyFont="1" applyProtection="1">
      <alignment vertical="top" wrapText="1"/>
      <protection locked="0"/>
    </xf>
    <xf numFmtId="49" fontId="51" fillId="0" borderId="1" xfId="33" applyNumberFormat="1" applyFont="1" applyProtection="1">
      <alignment horizontal="center" vertical="top" shrinkToFi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51" fillId="0" borderId="1" xfId="34" applyNumberFormat="1" applyFont="1" applyProtection="1">
      <alignment vertical="top" wrapText="1"/>
      <protection/>
    </xf>
    <xf numFmtId="0" fontId="52" fillId="0" borderId="1" xfId="35" applyNumberFormat="1" applyFont="1" applyProtection="1">
      <alignment vertical="top" wrapText="1"/>
      <protection/>
    </xf>
    <xf numFmtId="0" fontId="1" fillId="35" borderId="0" xfId="0" applyFont="1" applyFill="1" applyAlignment="1">
      <alignment horizontal="right"/>
    </xf>
    <xf numFmtId="0" fontId="5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8" fillId="35" borderId="14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Border="1" applyAlignment="1">
      <alignment/>
    </xf>
    <xf numFmtId="4" fontId="1" fillId="0" borderId="14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4" fontId="8" fillId="35" borderId="14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center" wrapText="1"/>
    </xf>
    <xf numFmtId="4" fontId="1" fillId="35" borderId="14" xfId="0" applyNumberFormat="1" applyFont="1" applyFill="1" applyBorder="1" applyAlignment="1">
      <alignment horizontal="right" wrapText="1"/>
    </xf>
    <xf numFmtId="4" fontId="1" fillId="35" borderId="11" xfId="0" applyNumberFormat="1" applyFont="1" applyFill="1" applyBorder="1" applyAlignment="1">
      <alignment horizontal="right" wrapText="1"/>
    </xf>
    <xf numFmtId="4" fontId="51" fillId="35" borderId="18" xfId="33" applyNumberFormat="1" applyFont="1" applyFill="1" applyBorder="1" applyAlignment="1" applyProtection="1">
      <alignment horizontal="right" vertical="top" shrinkToFit="1"/>
      <protection locked="0"/>
    </xf>
    <xf numFmtId="4" fontId="51" fillId="35" borderId="11" xfId="33" applyNumberFormat="1" applyFont="1" applyFill="1" applyBorder="1" applyAlignment="1" applyProtection="1">
      <alignment horizontal="right" vertical="top" shrinkToFit="1"/>
      <protection locked="0"/>
    </xf>
    <xf numFmtId="49" fontId="11" fillId="33" borderId="11" xfId="0" applyNumberFormat="1" applyFont="1" applyFill="1" applyBorder="1" applyAlignment="1">
      <alignment horizontal="center" shrinkToFit="1"/>
    </xf>
    <xf numFmtId="4" fontId="11" fillId="35" borderId="14" xfId="0" applyNumberFormat="1" applyFont="1" applyFill="1" applyBorder="1" applyAlignment="1">
      <alignment horizontal="right" shrinkToFit="1"/>
    </xf>
    <xf numFmtId="4" fontId="11" fillId="35" borderId="11" xfId="0" applyNumberFormat="1" applyFont="1" applyFill="1" applyBorder="1" applyAlignment="1">
      <alignment horizontal="right" shrinkToFit="1"/>
    </xf>
    <xf numFmtId="49" fontId="1" fillId="0" borderId="11" xfId="0" applyNumberFormat="1" applyFont="1" applyBorder="1" applyAlignment="1">
      <alignment horizontal="center" wrapText="1"/>
    </xf>
    <xf numFmtId="49" fontId="12" fillId="34" borderId="11" xfId="0" applyNumberFormat="1" applyFont="1" applyFill="1" applyBorder="1" applyAlignment="1">
      <alignment horizontal="center" wrapText="1"/>
    </xf>
    <xf numFmtId="49" fontId="11" fillId="34" borderId="19" xfId="0" applyNumberFormat="1" applyFont="1" applyFill="1" applyBorder="1" applyAlignment="1">
      <alignment horizontal="center" wrapText="1"/>
    </xf>
    <xf numFmtId="0" fontId="11" fillId="34" borderId="19" xfId="0" applyFont="1" applyFill="1" applyBorder="1" applyAlignment="1">
      <alignment horizontal="center" wrapText="1"/>
    </xf>
    <xf numFmtId="0" fontId="11" fillId="34" borderId="20" xfId="0" applyFont="1" applyFill="1" applyBorder="1" applyAlignment="1">
      <alignment horizontal="center" wrapText="1"/>
    </xf>
    <xf numFmtId="0" fontId="11" fillId="34" borderId="21" xfId="0" applyFont="1" applyFill="1" applyBorder="1" applyAlignment="1">
      <alignment horizontal="center" wrapText="1"/>
    </xf>
    <xf numFmtId="0" fontId="11" fillId="34" borderId="22" xfId="0" applyFont="1" applyFill="1" applyBorder="1" applyAlignment="1">
      <alignment horizontal="center" wrapText="1"/>
    </xf>
    <xf numFmtId="49" fontId="11" fillId="34" borderId="23" xfId="0" applyNumberFormat="1" applyFont="1" applyFill="1" applyBorder="1" applyAlignment="1">
      <alignment horizontal="center" wrapText="1"/>
    </xf>
    <xf numFmtId="0" fontId="11" fillId="34" borderId="11" xfId="0" applyFont="1" applyFill="1" applyBorder="1" applyAlignment="1">
      <alignment horizontal="center" wrapText="1"/>
    </xf>
    <xf numFmtId="4" fontId="1" fillId="35" borderId="14" xfId="0" applyNumberFormat="1" applyFont="1" applyFill="1" applyBorder="1" applyAlignment="1">
      <alignment horizontal="right"/>
    </xf>
    <xf numFmtId="4" fontId="1" fillId="35" borderId="11" xfId="0" applyNumberFormat="1" applyFont="1" applyFill="1" applyBorder="1" applyAlignment="1">
      <alignment horizontal="right"/>
    </xf>
    <xf numFmtId="49" fontId="51" fillId="0" borderId="1" xfId="33" applyNumberFormat="1" applyFont="1" applyAlignment="1" applyProtection="1">
      <alignment horizontal="center" shrinkToFit="1"/>
      <protection/>
    </xf>
    <xf numFmtId="49" fontId="1" fillId="35" borderId="11" xfId="0" applyNumberFormat="1" applyFont="1" applyFill="1" applyBorder="1" applyAlignment="1">
      <alignment horizontal="center" wrapText="1"/>
    </xf>
    <xf numFmtId="49" fontId="11" fillId="34" borderId="11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4" fontId="1" fillId="0" borderId="14" xfId="0" applyNumberFormat="1" applyFont="1" applyBorder="1" applyAlignment="1">
      <alignment/>
    </xf>
    <xf numFmtId="49" fontId="1" fillId="0" borderId="24" xfId="0" applyNumberFormat="1" applyFont="1" applyFill="1" applyBorder="1" applyAlignment="1">
      <alignment horizontal="center" wrapText="1"/>
    </xf>
    <xf numFmtId="4" fontId="1" fillId="35" borderId="25" xfId="0" applyNumberFormat="1" applyFont="1" applyFill="1" applyBorder="1" applyAlignment="1">
      <alignment horizontal="right" wrapText="1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51" fillId="35" borderId="0" xfId="33" applyNumberFormat="1" applyFont="1" applyFill="1" applyBorder="1" applyAlignment="1" applyProtection="1">
      <alignment horizontal="right" vertical="top" shrinkToFit="1"/>
      <protection locked="0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9" fontId="51" fillId="0" borderId="18" xfId="33" applyNumberFormat="1" applyFont="1" applyBorder="1" applyProtection="1">
      <alignment horizontal="center" vertical="top" shrinkToFit="1"/>
      <protection locked="0"/>
    </xf>
    <xf numFmtId="4" fontId="51" fillId="35" borderId="26" xfId="33" applyNumberFormat="1" applyFont="1" applyFill="1" applyBorder="1" applyAlignment="1" applyProtection="1">
      <alignment horizontal="right" vertical="top" shrinkToFit="1"/>
      <protection locked="0"/>
    </xf>
    <xf numFmtId="49" fontId="1" fillId="0" borderId="0" xfId="0" applyNumberFormat="1" applyFont="1" applyBorder="1" applyAlignment="1">
      <alignment horizontal="center" wrapText="1"/>
    </xf>
    <xf numFmtId="0" fontId="51" fillId="0" borderId="27" xfId="34" applyNumberFormat="1" applyFont="1" applyBorder="1" applyProtection="1">
      <alignment vertical="top" wrapText="1"/>
      <protection locked="0"/>
    </xf>
    <xf numFmtId="0" fontId="7" fillId="0" borderId="11" xfId="0" applyFont="1" applyBorder="1" applyAlignment="1">
      <alignment vertical="center" wrapText="1"/>
    </xf>
    <xf numFmtId="0" fontId="51" fillId="0" borderId="27" xfId="34" applyNumberFormat="1" applyFont="1" applyBorder="1" applyProtection="1">
      <alignment vertical="top" wrapText="1"/>
      <protection/>
    </xf>
    <xf numFmtId="49" fontId="51" fillId="0" borderId="27" xfId="33" applyNumberFormat="1" applyFont="1" applyBorder="1" applyAlignment="1" applyProtection="1">
      <alignment horizontal="center" shrinkToFit="1"/>
      <protection/>
    </xf>
    <xf numFmtId="0" fontId="7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" fontId="7" fillId="0" borderId="11" xfId="0" applyNumberFormat="1" applyFont="1" applyFill="1" applyBorder="1" applyAlignment="1">
      <alignment horizontal="right" wrapText="1"/>
    </xf>
    <xf numFmtId="4" fontId="7" fillId="0" borderId="14" xfId="0" applyNumberFormat="1" applyFont="1" applyFill="1" applyBorder="1" applyAlignment="1">
      <alignment horizontal="right" wrapText="1"/>
    </xf>
    <xf numFmtId="49" fontId="1" fillId="35" borderId="24" xfId="0" applyNumberFormat="1" applyFont="1" applyFill="1" applyBorder="1" applyAlignment="1">
      <alignment horizontal="center" wrapText="1"/>
    </xf>
    <xf numFmtId="4" fontId="7" fillId="35" borderId="14" xfId="0" applyNumberFormat="1" applyFont="1" applyFill="1" applyBorder="1" applyAlignment="1">
      <alignment horizontal="right" wrapText="1"/>
    </xf>
    <xf numFmtId="4" fontId="7" fillId="35" borderId="11" xfId="0" applyNumberFormat="1" applyFont="1" applyFill="1" applyBorder="1" applyAlignment="1">
      <alignment horizontal="right" wrapText="1"/>
    </xf>
    <xf numFmtId="4" fontId="7" fillId="0" borderId="14" xfId="0" applyNumberFormat="1" applyFont="1" applyFill="1" applyBorder="1" applyAlignment="1">
      <alignment wrapText="1"/>
    </xf>
    <xf numFmtId="4" fontId="7" fillId="0" borderId="11" xfId="0" applyNumberFormat="1" applyFont="1" applyFill="1" applyBorder="1" applyAlignment="1">
      <alignment wrapText="1"/>
    </xf>
    <xf numFmtId="0" fontId="11" fillId="34" borderId="28" xfId="0" applyFont="1" applyFill="1" applyBorder="1" applyAlignment="1">
      <alignment horizontal="center" wrapText="1"/>
    </xf>
    <xf numFmtId="0" fontId="6" fillId="34" borderId="15" xfId="0" applyFont="1" applyFill="1" applyBorder="1" applyAlignment="1">
      <alignment wrapText="1"/>
    </xf>
    <xf numFmtId="4" fontId="8" fillId="35" borderId="1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0" xfId="34"/>
    <cellStyle name="xl6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3"/>
  <sheetViews>
    <sheetView tabSelected="1" zoomScalePageLayoutView="0" workbookViewId="0" topLeftCell="A1">
      <selection activeCell="C1" sqref="C1:G1"/>
    </sheetView>
  </sheetViews>
  <sheetFormatPr defaultColWidth="9.00390625" defaultRowHeight="15.75"/>
  <cols>
    <col min="1" max="1" width="3.00390625" style="2" customWidth="1"/>
    <col min="2" max="2" width="39.00390625" style="1" customWidth="1"/>
    <col min="3" max="3" width="10.875" style="2" customWidth="1"/>
    <col min="4" max="4" width="5.25390625" style="2" customWidth="1"/>
    <col min="5" max="5" width="12.125" style="38" customWidth="1"/>
    <col min="6" max="6" width="10.75390625" style="2" customWidth="1"/>
    <col min="7" max="7" width="11.00390625" style="2" customWidth="1"/>
    <col min="8" max="16384" width="9.00390625" style="2" customWidth="1"/>
  </cols>
  <sheetData>
    <row r="1" spans="2:7" ht="57.75" customHeight="1">
      <c r="B1" s="10"/>
      <c r="C1" s="101" t="s">
        <v>212</v>
      </c>
      <c r="D1" s="101"/>
      <c r="E1" s="101"/>
      <c r="F1" s="101"/>
      <c r="G1" s="101"/>
    </row>
    <row r="2" spans="2:7" ht="65.25" customHeight="1">
      <c r="B2" s="100" t="s">
        <v>185</v>
      </c>
      <c r="C2" s="100"/>
      <c r="D2" s="100"/>
      <c r="E2" s="100"/>
      <c r="F2" s="100"/>
      <c r="G2" s="100"/>
    </row>
    <row r="3" spans="2:7" ht="15.75">
      <c r="B3" s="6"/>
      <c r="C3" s="6"/>
      <c r="D3" s="6"/>
      <c r="E3" s="36"/>
      <c r="G3" s="2" t="s">
        <v>135</v>
      </c>
    </row>
    <row r="4" spans="2:7" ht="73.5">
      <c r="B4" s="29" t="s">
        <v>0</v>
      </c>
      <c r="C4" s="29" t="s">
        <v>1</v>
      </c>
      <c r="D4" s="30" t="s">
        <v>30</v>
      </c>
      <c r="E4" s="39" t="s">
        <v>186</v>
      </c>
      <c r="F4" s="41" t="s">
        <v>161</v>
      </c>
      <c r="G4" s="42" t="s">
        <v>187</v>
      </c>
    </row>
    <row r="5" spans="2:7" ht="12.75">
      <c r="B5" s="27">
        <v>1</v>
      </c>
      <c r="C5" s="28">
        <v>2</v>
      </c>
      <c r="D5" s="28">
        <v>3</v>
      </c>
      <c r="E5" s="40">
        <v>4</v>
      </c>
      <c r="F5" s="75">
        <v>5</v>
      </c>
      <c r="G5" s="76">
        <v>6</v>
      </c>
    </row>
    <row r="6" spans="2:7" s="3" customFormat="1" ht="15.75">
      <c r="B6" s="7" t="s">
        <v>2</v>
      </c>
      <c r="C6" s="47"/>
      <c r="D6" s="47"/>
      <c r="E6" s="48">
        <f>E7+E36+E47+E71+E89+E94+E179+E110+E148+E152+E169+E175+E183+E126+E171+E81+E100+E16</f>
        <v>48027605.480000004</v>
      </c>
      <c r="F6" s="48">
        <f>F7+F36+F47+F71+F89+F94+F179+F110+F148+F152+F169+F175+F183+F126+F171+F81+F100+F16</f>
        <v>25286273.34</v>
      </c>
      <c r="G6" s="99">
        <f>G7+G36+G47+G71+G89+G94+G179+G110+G148+G152+G169+G175+G183+G126+G171+G81+G100+G16</f>
        <v>73313878.82</v>
      </c>
    </row>
    <row r="7" spans="2:7" s="4" customFormat="1" ht="24">
      <c r="B7" s="14" t="s">
        <v>42</v>
      </c>
      <c r="C7" s="49" t="s">
        <v>85</v>
      </c>
      <c r="D7" s="49"/>
      <c r="E7" s="50">
        <f aca="true" t="shared" si="0" ref="E7:G8">E8</f>
        <v>170373.36</v>
      </c>
      <c r="F7" s="50">
        <f t="shared" si="0"/>
        <v>50000</v>
      </c>
      <c r="G7" s="51">
        <f t="shared" si="0"/>
        <v>220373.36</v>
      </c>
    </row>
    <row r="8" spans="2:7" s="4" customFormat="1" ht="24">
      <c r="B8" s="14" t="s">
        <v>41</v>
      </c>
      <c r="C8" s="49" t="s">
        <v>84</v>
      </c>
      <c r="D8" s="49"/>
      <c r="E8" s="50">
        <f t="shared" si="0"/>
        <v>170373.36</v>
      </c>
      <c r="F8" s="50">
        <f t="shared" si="0"/>
        <v>50000</v>
      </c>
      <c r="G8" s="51">
        <f t="shared" si="0"/>
        <v>220373.36</v>
      </c>
    </row>
    <row r="9" spans="2:7" s="4" customFormat="1" ht="24">
      <c r="B9" s="14" t="s">
        <v>88</v>
      </c>
      <c r="C9" s="49" t="s">
        <v>118</v>
      </c>
      <c r="D9" s="49"/>
      <c r="E9" s="50">
        <f>E10+E13</f>
        <v>170373.36</v>
      </c>
      <c r="F9" s="50">
        <f>F10+F13</f>
        <v>50000</v>
      </c>
      <c r="G9" s="51">
        <f>G10+G13</f>
        <v>220373.36</v>
      </c>
    </row>
    <row r="10" spans="2:7" s="4" customFormat="1" ht="48">
      <c r="B10" s="12" t="s">
        <v>43</v>
      </c>
      <c r="C10" s="49" t="s">
        <v>71</v>
      </c>
      <c r="D10" s="49"/>
      <c r="E10" s="50">
        <f aca="true" t="shared" si="1" ref="E10:G11">E11</f>
        <v>50373.36</v>
      </c>
      <c r="F10" s="50">
        <f t="shared" si="1"/>
        <v>0</v>
      </c>
      <c r="G10" s="51">
        <f t="shared" si="1"/>
        <v>50373.36</v>
      </c>
    </row>
    <row r="11" spans="2:7" s="4" customFormat="1" ht="12.75">
      <c r="B11" s="12" t="s">
        <v>6</v>
      </c>
      <c r="C11" s="49" t="s">
        <v>71</v>
      </c>
      <c r="D11" s="49" t="s">
        <v>3</v>
      </c>
      <c r="E11" s="50">
        <f t="shared" si="1"/>
        <v>50373.36</v>
      </c>
      <c r="F11" s="50">
        <f t="shared" si="1"/>
        <v>0</v>
      </c>
      <c r="G11" s="51">
        <f t="shared" si="1"/>
        <v>50373.36</v>
      </c>
    </row>
    <row r="12" spans="2:7" s="5" customFormat="1" ht="12.75">
      <c r="B12" s="12" t="s">
        <v>7</v>
      </c>
      <c r="C12" s="49" t="s">
        <v>71</v>
      </c>
      <c r="D12" s="49" t="s">
        <v>8</v>
      </c>
      <c r="E12" s="50">
        <v>50373.36</v>
      </c>
      <c r="F12" s="45">
        <v>0</v>
      </c>
      <c r="G12" s="43">
        <f>E12+F12</f>
        <v>50373.36</v>
      </c>
    </row>
    <row r="13" spans="2:7" s="5" customFormat="1" ht="38.25">
      <c r="B13" s="25" t="s">
        <v>126</v>
      </c>
      <c r="C13" s="26" t="s">
        <v>127</v>
      </c>
      <c r="D13" s="26"/>
      <c r="E13" s="52">
        <f aca="true" t="shared" si="2" ref="E13:G14">E14</f>
        <v>120000</v>
      </c>
      <c r="F13" s="52">
        <f t="shared" si="2"/>
        <v>50000</v>
      </c>
      <c r="G13" s="53">
        <f t="shared" si="2"/>
        <v>170000</v>
      </c>
    </row>
    <row r="14" spans="2:7" s="5" customFormat="1" ht="25.5">
      <c r="B14" s="25" t="s">
        <v>128</v>
      </c>
      <c r="C14" s="26" t="s">
        <v>127</v>
      </c>
      <c r="D14" s="26" t="s">
        <v>129</v>
      </c>
      <c r="E14" s="52">
        <f t="shared" si="2"/>
        <v>120000</v>
      </c>
      <c r="F14" s="52">
        <f t="shared" si="2"/>
        <v>50000</v>
      </c>
      <c r="G14" s="53">
        <f t="shared" si="2"/>
        <v>170000</v>
      </c>
    </row>
    <row r="15" spans="2:7" s="5" customFormat="1" ht="25.5">
      <c r="B15" s="25" t="s">
        <v>130</v>
      </c>
      <c r="C15" s="26" t="s">
        <v>127</v>
      </c>
      <c r="D15" s="26" t="s">
        <v>131</v>
      </c>
      <c r="E15" s="81">
        <v>120000</v>
      </c>
      <c r="F15" s="45">
        <v>50000</v>
      </c>
      <c r="G15" s="43">
        <f>E15+F15</f>
        <v>170000</v>
      </c>
    </row>
    <row r="16" spans="2:7" s="5" customFormat="1" ht="38.25">
      <c r="B16" s="78" t="s">
        <v>188</v>
      </c>
      <c r="C16" s="57" t="s">
        <v>189</v>
      </c>
      <c r="D16" s="80"/>
      <c r="E16" s="53">
        <f>E17</f>
        <v>5076465</v>
      </c>
      <c r="F16" s="53">
        <f>F17</f>
        <v>200000</v>
      </c>
      <c r="G16" s="53">
        <f>G17</f>
        <v>5276465</v>
      </c>
    </row>
    <row r="17" spans="2:7" s="5" customFormat="1" ht="25.5">
      <c r="B17" s="78" t="s">
        <v>190</v>
      </c>
      <c r="C17" s="57" t="s">
        <v>191</v>
      </c>
      <c r="D17" s="80"/>
      <c r="E17" s="53">
        <f>E18+E21+E28+E31</f>
        <v>5076465</v>
      </c>
      <c r="F17" s="53">
        <f>F18+F21+F28+F31</f>
        <v>200000</v>
      </c>
      <c r="G17" s="53">
        <f>G18+G21+G28+G31</f>
        <v>5276465</v>
      </c>
    </row>
    <row r="18" spans="2:7" s="5" customFormat="1" ht="12.75">
      <c r="B18" s="79" t="s">
        <v>17</v>
      </c>
      <c r="C18" s="57" t="s">
        <v>192</v>
      </c>
      <c r="D18" s="49"/>
      <c r="E18" s="50">
        <f aca="true" t="shared" si="3" ref="E18:G19">E19</f>
        <v>5000</v>
      </c>
      <c r="F18" s="50">
        <f t="shared" si="3"/>
        <v>0</v>
      </c>
      <c r="G18" s="51">
        <f t="shared" si="3"/>
        <v>5000</v>
      </c>
    </row>
    <row r="19" spans="2:7" s="5" customFormat="1" ht="24">
      <c r="B19" s="14" t="s">
        <v>19</v>
      </c>
      <c r="C19" s="57" t="s">
        <v>192</v>
      </c>
      <c r="D19" s="57" t="s">
        <v>11</v>
      </c>
      <c r="E19" s="50">
        <f t="shared" si="3"/>
        <v>5000</v>
      </c>
      <c r="F19" s="50">
        <f t="shared" si="3"/>
        <v>0</v>
      </c>
      <c r="G19" s="51">
        <f t="shared" si="3"/>
        <v>5000</v>
      </c>
    </row>
    <row r="20" spans="2:7" s="5" customFormat="1" ht="24">
      <c r="B20" s="14" t="s">
        <v>20</v>
      </c>
      <c r="C20" s="57" t="s">
        <v>192</v>
      </c>
      <c r="D20" s="57" t="s">
        <v>12</v>
      </c>
      <c r="E20" s="50">
        <v>5000</v>
      </c>
      <c r="F20" s="45">
        <v>0</v>
      </c>
      <c r="G20" s="43">
        <f>E20+F20</f>
        <v>5000</v>
      </c>
    </row>
    <row r="21" spans="2:7" s="5" customFormat="1" ht="12.75">
      <c r="B21" s="79" t="s">
        <v>17</v>
      </c>
      <c r="C21" s="57" t="s">
        <v>193</v>
      </c>
      <c r="D21" s="49"/>
      <c r="E21" s="50">
        <f>E22+E24+E26</f>
        <v>3781630</v>
      </c>
      <c r="F21" s="50">
        <f>F22+F24+F26</f>
        <v>100000</v>
      </c>
      <c r="G21" s="50">
        <f>G22+G24+G26</f>
        <v>3881630</v>
      </c>
    </row>
    <row r="22" spans="2:7" s="5" customFormat="1" ht="60">
      <c r="B22" s="14" t="s">
        <v>21</v>
      </c>
      <c r="C22" s="57" t="s">
        <v>193</v>
      </c>
      <c r="D22" s="57" t="s">
        <v>9</v>
      </c>
      <c r="E22" s="50">
        <f>E23</f>
        <v>3071630</v>
      </c>
      <c r="F22" s="50">
        <f>F23</f>
        <v>0</v>
      </c>
      <c r="G22" s="51">
        <f>G23</f>
        <v>3071630</v>
      </c>
    </row>
    <row r="23" spans="2:7" s="5" customFormat="1" ht="24">
      <c r="B23" s="14" t="s">
        <v>18</v>
      </c>
      <c r="C23" s="57" t="s">
        <v>193</v>
      </c>
      <c r="D23" s="57" t="s">
        <v>10</v>
      </c>
      <c r="E23" s="50">
        <v>3071630</v>
      </c>
      <c r="F23" s="45">
        <v>0</v>
      </c>
      <c r="G23" s="43">
        <f>E23+F23</f>
        <v>3071630</v>
      </c>
    </row>
    <row r="24" spans="2:7" s="5" customFormat="1" ht="24">
      <c r="B24" s="14" t="s">
        <v>19</v>
      </c>
      <c r="C24" s="57" t="s">
        <v>193</v>
      </c>
      <c r="D24" s="57" t="s">
        <v>11</v>
      </c>
      <c r="E24" s="50">
        <f>E25</f>
        <v>700000</v>
      </c>
      <c r="F24" s="50">
        <f>F25</f>
        <v>100000</v>
      </c>
      <c r="G24" s="51">
        <f>G25</f>
        <v>800000</v>
      </c>
    </row>
    <row r="25" spans="2:7" s="5" customFormat="1" ht="24">
      <c r="B25" s="14" t="s">
        <v>20</v>
      </c>
      <c r="C25" s="57" t="s">
        <v>193</v>
      </c>
      <c r="D25" s="57" t="s">
        <v>12</v>
      </c>
      <c r="E25" s="50">
        <v>700000</v>
      </c>
      <c r="F25" s="45">
        <v>100000</v>
      </c>
      <c r="G25" s="43">
        <f>E25+F25</f>
        <v>800000</v>
      </c>
    </row>
    <row r="26" spans="2:7" s="5" customFormat="1" ht="12.75">
      <c r="B26" s="14" t="s">
        <v>16</v>
      </c>
      <c r="C26" s="57" t="s">
        <v>193</v>
      </c>
      <c r="D26" s="57" t="s">
        <v>15</v>
      </c>
      <c r="E26" s="50">
        <f>E27</f>
        <v>10000</v>
      </c>
      <c r="F26" s="50">
        <f>F27</f>
        <v>0</v>
      </c>
      <c r="G26" s="51">
        <f>G27</f>
        <v>10000</v>
      </c>
    </row>
    <row r="27" spans="2:7" s="5" customFormat="1" ht="12.75">
      <c r="B27" s="14" t="s">
        <v>50</v>
      </c>
      <c r="C27" s="57" t="s">
        <v>193</v>
      </c>
      <c r="D27" s="57" t="s">
        <v>49</v>
      </c>
      <c r="E27" s="50">
        <v>10000</v>
      </c>
      <c r="F27" s="45">
        <v>0</v>
      </c>
      <c r="G27" s="43">
        <f>E27+F27</f>
        <v>10000</v>
      </c>
    </row>
    <row r="28" spans="2:7" s="5" customFormat="1" ht="24">
      <c r="B28" s="12" t="s">
        <v>4</v>
      </c>
      <c r="C28" s="57" t="s">
        <v>194</v>
      </c>
      <c r="D28" s="49"/>
      <c r="E28" s="50">
        <f aca="true" t="shared" si="4" ref="E28:G29">E29</f>
        <v>789835</v>
      </c>
      <c r="F28" s="50">
        <f t="shared" si="4"/>
        <v>0</v>
      </c>
      <c r="G28" s="51">
        <f t="shared" si="4"/>
        <v>789835</v>
      </c>
    </row>
    <row r="29" spans="2:7" s="5" customFormat="1" ht="60">
      <c r="B29" s="14" t="s">
        <v>21</v>
      </c>
      <c r="C29" s="57" t="s">
        <v>194</v>
      </c>
      <c r="D29" s="57" t="s">
        <v>9</v>
      </c>
      <c r="E29" s="50">
        <f t="shared" si="4"/>
        <v>789835</v>
      </c>
      <c r="F29" s="50">
        <f t="shared" si="4"/>
        <v>0</v>
      </c>
      <c r="G29" s="51">
        <f t="shared" si="4"/>
        <v>789835</v>
      </c>
    </row>
    <row r="30" spans="2:7" s="5" customFormat="1" ht="24">
      <c r="B30" s="14" t="s">
        <v>18</v>
      </c>
      <c r="C30" s="57" t="s">
        <v>194</v>
      </c>
      <c r="D30" s="57" t="s">
        <v>10</v>
      </c>
      <c r="E30" s="50">
        <v>789835</v>
      </c>
      <c r="F30" s="45">
        <v>0</v>
      </c>
      <c r="G30" s="43">
        <f>E30+F30</f>
        <v>789835</v>
      </c>
    </row>
    <row r="31" spans="2:7" s="5" customFormat="1" ht="12.75">
      <c r="B31" s="14" t="s">
        <v>5</v>
      </c>
      <c r="C31" s="57" t="s">
        <v>195</v>
      </c>
      <c r="D31" s="57"/>
      <c r="E31" s="50">
        <f>E32+E34</f>
        <v>500000</v>
      </c>
      <c r="F31" s="50">
        <f>F32+F34</f>
        <v>100000</v>
      </c>
      <c r="G31" s="50">
        <f>G32+G34</f>
        <v>600000</v>
      </c>
    </row>
    <row r="32" spans="2:7" s="5" customFormat="1" ht="24">
      <c r="B32" s="14" t="s">
        <v>19</v>
      </c>
      <c r="C32" s="57" t="s">
        <v>195</v>
      </c>
      <c r="D32" s="57" t="s">
        <v>11</v>
      </c>
      <c r="E32" s="50">
        <f>E33</f>
        <v>500000</v>
      </c>
      <c r="F32" s="50">
        <f>F33</f>
        <v>85936</v>
      </c>
      <c r="G32" s="51">
        <f>G33</f>
        <v>585936</v>
      </c>
    </row>
    <row r="33" spans="2:7" s="5" customFormat="1" ht="24">
      <c r="B33" s="14" t="s">
        <v>20</v>
      </c>
      <c r="C33" s="57" t="s">
        <v>195</v>
      </c>
      <c r="D33" s="57" t="s">
        <v>12</v>
      </c>
      <c r="E33" s="50">
        <v>500000</v>
      </c>
      <c r="F33" s="45">
        <v>85936</v>
      </c>
      <c r="G33" s="43">
        <f>E33+F33</f>
        <v>585936</v>
      </c>
    </row>
    <row r="34" spans="2:7" s="5" customFormat="1" ht="12.75">
      <c r="B34" s="14" t="s">
        <v>16</v>
      </c>
      <c r="C34" s="57" t="s">
        <v>195</v>
      </c>
      <c r="D34" s="82" t="s">
        <v>15</v>
      </c>
      <c r="E34" s="51">
        <f>E35</f>
        <v>0</v>
      </c>
      <c r="F34" s="51">
        <f>F35</f>
        <v>14064</v>
      </c>
      <c r="G34" s="51">
        <f>G35</f>
        <v>14064</v>
      </c>
    </row>
    <row r="35" spans="2:7" s="5" customFormat="1" ht="12.75">
      <c r="B35" s="83" t="s">
        <v>50</v>
      </c>
      <c r="C35" s="57" t="s">
        <v>195</v>
      </c>
      <c r="D35" s="26" t="s">
        <v>49</v>
      </c>
      <c r="E35" s="77">
        <v>0</v>
      </c>
      <c r="F35" s="45">
        <v>14064</v>
      </c>
      <c r="G35" s="43">
        <f>E35+F35</f>
        <v>14064</v>
      </c>
    </row>
    <row r="36" spans="2:7" s="5" customFormat="1" ht="36">
      <c r="B36" s="11" t="s">
        <v>67</v>
      </c>
      <c r="C36" s="54" t="s">
        <v>86</v>
      </c>
      <c r="D36" s="54"/>
      <c r="E36" s="50">
        <f>E41+E38</f>
        <v>1600000</v>
      </c>
      <c r="F36" s="50">
        <f>F41+F38</f>
        <v>0</v>
      </c>
      <c r="G36" s="51">
        <f>G41+G38</f>
        <v>1600000</v>
      </c>
    </row>
    <row r="37" spans="2:7" s="5" customFormat="1" ht="36">
      <c r="B37" s="11" t="s">
        <v>89</v>
      </c>
      <c r="C37" s="54" t="s">
        <v>119</v>
      </c>
      <c r="D37" s="54"/>
      <c r="E37" s="50">
        <f>E38+E43</f>
        <v>1600000</v>
      </c>
      <c r="F37" s="50">
        <f>F38+F43</f>
        <v>0</v>
      </c>
      <c r="G37" s="51">
        <f>G38+G43</f>
        <v>1600000</v>
      </c>
    </row>
    <row r="38" spans="2:7" s="5" customFormat="1" ht="48">
      <c r="B38" s="11" t="s">
        <v>134</v>
      </c>
      <c r="C38" s="54" t="s">
        <v>90</v>
      </c>
      <c r="D38" s="54"/>
      <c r="E38" s="50">
        <f aca="true" t="shared" si="5" ref="E38:G39">E39</f>
        <v>700000</v>
      </c>
      <c r="F38" s="50">
        <f t="shared" si="5"/>
        <v>0</v>
      </c>
      <c r="G38" s="51">
        <f t="shared" si="5"/>
        <v>700000</v>
      </c>
    </row>
    <row r="39" spans="2:7" s="5" customFormat="1" ht="24">
      <c r="B39" s="11" t="s">
        <v>19</v>
      </c>
      <c r="C39" s="54" t="s">
        <v>90</v>
      </c>
      <c r="D39" s="54" t="s">
        <v>11</v>
      </c>
      <c r="E39" s="50">
        <f t="shared" si="5"/>
        <v>700000</v>
      </c>
      <c r="F39" s="50">
        <f t="shared" si="5"/>
        <v>0</v>
      </c>
      <c r="G39" s="51">
        <f t="shared" si="5"/>
        <v>700000</v>
      </c>
    </row>
    <row r="40" spans="2:7" s="5" customFormat="1" ht="24">
      <c r="B40" s="11" t="s">
        <v>20</v>
      </c>
      <c r="C40" s="54" t="s">
        <v>90</v>
      </c>
      <c r="D40" s="54" t="s">
        <v>12</v>
      </c>
      <c r="E40" s="50">
        <v>700000</v>
      </c>
      <c r="F40" s="45">
        <v>0</v>
      </c>
      <c r="G40" s="43">
        <f>E40+F40</f>
        <v>700000</v>
      </c>
    </row>
    <row r="41" spans="2:7" s="5" customFormat="1" ht="48">
      <c r="B41" s="11" t="s">
        <v>66</v>
      </c>
      <c r="C41" s="54" t="s">
        <v>91</v>
      </c>
      <c r="D41" s="54"/>
      <c r="E41" s="55">
        <f aca="true" t="shared" si="6" ref="E41:G42">E42</f>
        <v>900000</v>
      </c>
      <c r="F41" s="55">
        <f t="shared" si="6"/>
        <v>0</v>
      </c>
      <c r="G41" s="56">
        <f t="shared" si="6"/>
        <v>900000</v>
      </c>
    </row>
    <row r="42" spans="2:7" s="5" customFormat="1" ht="24">
      <c r="B42" s="11" t="s">
        <v>19</v>
      </c>
      <c r="C42" s="54" t="s">
        <v>91</v>
      </c>
      <c r="D42" s="54" t="s">
        <v>11</v>
      </c>
      <c r="E42" s="55">
        <f t="shared" si="6"/>
        <v>900000</v>
      </c>
      <c r="F42" s="55">
        <f t="shared" si="6"/>
        <v>0</v>
      </c>
      <c r="G42" s="56">
        <f t="shared" si="6"/>
        <v>900000</v>
      </c>
    </row>
    <row r="43" spans="2:7" s="5" customFormat="1" ht="24">
      <c r="B43" s="11" t="s">
        <v>20</v>
      </c>
      <c r="C43" s="54" t="s">
        <v>91</v>
      </c>
      <c r="D43" s="54" t="s">
        <v>12</v>
      </c>
      <c r="E43" s="55">
        <v>900000</v>
      </c>
      <c r="F43" s="45">
        <v>0</v>
      </c>
      <c r="G43" s="43">
        <f>E43+F43</f>
        <v>900000</v>
      </c>
    </row>
    <row r="44" spans="2:7" s="5" customFormat="1" ht="38.25" hidden="1">
      <c r="B44" s="31" t="s">
        <v>136</v>
      </c>
      <c r="C44" s="49" t="s">
        <v>137</v>
      </c>
      <c r="D44" s="49"/>
      <c r="E44" s="50">
        <f>E45</f>
        <v>0</v>
      </c>
      <c r="F44" s="45"/>
      <c r="G44" s="43"/>
    </row>
    <row r="45" spans="2:7" s="5" customFormat="1" ht="63.75" hidden="1">
      <c r="B45" s="31" t="s">
        <v>21</v>
      </c>
      <c r="C45" s="49" t="s">
        <v>137</v>
      </c>
      <c r="D45" s="49" t="s">
        <v>9</v>
      </c>
      <c r="E45" s="50">
        <f>E46</f>
        <v>0</v>
      </c>
      <c r="F45" s="45"/>
      <c r="G45" s="43"/>
    </row>
    <row r="46" spans="2:7" s="5" customFormat="1" ht="25.5" hidden="1">
      <c r="B46" s="31" t="s">
        <v>27</v>
      </c>
      <c r="C46" s="49" t="s">
        <v>137</v>
      </c>
      <c r="D46" s="49" t="s">
        <v>10</v>
      </c>
      <c r="E46" s="50">
        <v>0</v>
      </c>
      <c r="F46" s="45"/>
      <c r="G46" s="43"/>
    </row>
    <row r="47" spans="2:7" s="5" customFormat="1" ht="36">
      <c r="B47" s="11" t="s">
        <v>62</v>
      </c>
      <c r="C47" s="54" t="s">
        <v>83</v>
      </c>
      <c r="D47" s="54"/>
      <c r="E47" s="50">
        <f>E53+E56+E49+E59+E62+E65+E68</f>
        <v>171000</v>
      </c>
      <c r="F47" s="50">
        <f>F53+F56+F49+F59+F62+F65+F68</f>
        <v>0</v>
      </c>
      <c r="G47" s="51">
        <f>G53+G56+G49+G59+G62+G65+G68</f>
        <v>171000</v>
      </c>
    </row>
    <row r="48" spans="2:7" s="5" customFormat="1" ht="36">
      <c r="B48" s="11" t="s">
        <v>92</v>
      </c>
      <c r="C48" s="54" t="s">
        <v>94</v>
      </c>
      <c r="D48" s="54"/>
      <c r="E48" s="50">
        <f>E47</f>
        <v>171000</v>
      </c>
      <c r="F48" s="50">
        <f>F47</f>
        <v>0</v>
      </c>
      <c r="G48" s="51">
        <f>G47</f>
        <v>171000</v>
      </c>
    </row>
    <row r="49" spans="2:7" s="5" customFormat="1" ht="48" hidden="1">
      <c r="B49" s="11" t="s">
        <v>63</v>
      </c>
      <c r="C49" s="54" t="s">
        <v>93</v>
      </c>
      <c r="D49" s="54"/>
      <c r="E49" s="50">
        <f>H37</f>
        <v>0</v>
      </c>
      <c r="F49" s="45"/>
      <c r="G49" s="43"/>
    </row>
    <row r="50" spans="2:7" s="5" customFormat="1" ht="36" hidden="1">
      <c r="B50" s="11" t="s">
        <v>62</v>
      </c>
      <c r="C50" s="54" t="s">
        <v>93</v>
      </c>
      <c r="D50" s="54"/>
      <c r="E50" s="50">
        <f>H37</f>
        <v>0</v>
      </c>
      <c r="F50" s="45"/>
      <c r="G50" s="43"/>
    </row>
    <row r="51" spans="2:7" s="5" customFormat="1" ht="24" hidden="1">
      <c r="B51" s="11" t="s">
        <v>19</v>
      </c>
      <c r="C51" s="54" t="s">
        <v>93</v>
      </c>
      <c r="D51" s="54" t="s">
        <v>11</v>
      </c>
      <c r="E51" s="50">
        <f>H37</f>
        <v>0</v>
      </c>
      <c r="F51" s="45"/>
      <c r="G51" s="43"/>
    </row>
    <row r="52" spans="2:7" s="5" customFormat="1" ht="24" hidden="1">
      <c r="B52" s="11" t="s">
        <v>20</v>
      </c>
      <c r="C52" s="54" t="s">
        <v>93</v>
      </c>
      <c r="D52" s="54" t="s">
        <v>12</v>
      </c>
      <c r="E52" s="50">
        <v>0</v>
      </c>
      <c r="F52" s="45"/>
      <c r="G52" s="43"/>
    </row>
    <row r="53" spans="2:7" s="5" customFormat="1" ht="24" hidden="1">
      <c r="B53" s="11" t="s">
        <v>65</v>
      </c>
      <c r="C53" s="54" t="s">
        <v>95</v>
      </c>
      <c r="D53" s="54"/>
      <c r="E53" s="50">
        <f>H40</f>
        <v>0</v>
      </c>
      <c r="F53" s="45"/>
      <c r="G53" s="43"/>
    </row>
    <row r="54" spans="2:7" s="5" customFormat="1" ht="24" hidden="1">
      <c r="B54" s="11" t="s">
        <v>19</v>
      </c>
      <c r="C54" s="54" t="s">
        <v>95</v>
      </c>
      <c r="D54" s="54" t="s">
        <v>11</v>
      </c>
      <c r="E54" s="50">
        <f>H40</f>
        <v>0</v>
      </c>
      <c r="F54" s="45"/>
      <c r="G54" s="43"/>
    </row>
    <row r="55" spans="2:7" s="5" customFormat="1" ht="24" hidden="1">
      <c r="B55" s="11" t="s">
        <v>20</v>
      </c>
      <c r="C55" s="54" t="s">
        <v>95</v>
      </c>
      <c r="D55" s="54" t="s">
        <v>12</v>
      </c>
      <c r="E55" s="50">
        <v>0</v>
      </c>
      <c r="F55" s="45"/>
      <c r="G55" s="43"/>
    </row>
    <row r="56" spans="2:7" s="5" customFormat="1" ht="60">
      <c r="B56" s="11" t="s">
        <v>64</v>
      </c>
      <c r="C56" s="54" t="s">
        <v>96</v>
      </c>
      <c r="D56" s="54"/>
      <c r="E56" s="50">
        <f aca="true" t="shared" si="7" ref="E56:G57">E57</f>
        <v>100000</v>
      </c>
      <c r="F56" s="50">
        <f t="shared" si="7"/>
        <v>0</v>
      </c>
      <c r="G56" s="51">
        <f t="shared" si="7"/>
        <v>100000</v>
      </c>
    </row>
    <row r="57" spans="2:7" s="5" customFormat="1" ht="24">
      <c r="B57" s="11" t="s">
        <v>19</v>
      </c>
      <c r="C57" s="54" t="s">
        <v>96</v>
      </c>
      <c r="D57" s="54" t="s">
        <v>11</v>
      </c>
      <c r="E57" s="50">
        <f t="shared" si="7"/>
        <v>100000</v>
      </c>
      <c r="F57" s="50">
        <f t="shared" si="7"/>
        <v>0</v>
      </c>
      <c r="G57" s="51">
        <f t="shared" si="7"/>
        <v>100000</v>
      </c>
    </row>
    <row r="58" spans="2:7" s="5" customFormat="1" ht="24">
      <c r="B58" s="11" t="s">
        <v>20</v>
      </c>
      <c r="C58" s="54" t="s">
        <v>96</v>
      </c>
      <c r="D58" s="54" t="s">
        <v>12</v>
      </c>
      <c r="E58" s="50">
        <v>100000</v>
      </c>
      <c r="F58" s="45">
        <v>0</v>
      </c>
      <c r="G58" s="43">
        <f>E58+F58</f>
        <v>100000</v>
      </c>
    </row>
    <row r="59" spans="2:7" s="5" customFormat="1" ht="36" hidden="1">
      <c r="B59" s="11" t="s">
        <v>61</v>
      </c>
      <c r="C59" s="54" t="s">
        <v>97</v>
      </c>
      <c r="D59" s="54"/>
      <c r="E59" s="50">
        <f>E60</f>
        <v>0</v>
      </c>
      <c r="F59" s="45"/>
      <c r="G59" s="43"/>
    </row>
    <row r="60" spans="2:7" s="5" customFormat="1" ht="24" hidden="1">
      <c r="B60" s="11" t="s">
        <v>19</v>
      </c>
      <c r="C60" s="54" t="s">
        <v>97</v>
      </c>
      <c r="D60" s="54" t="s">
        <v>11</v>
      </c>
      <c r="E60" s="50">
        <f>E61</f>
        <v>0</v>
      </c>
      <c r="F60" s="45"/>
      <c r="G60" s="43"/>
    </row>
    <row r="61" spans="2:7" s="5" customFormat="1" ht="24" hidden="1">
      <c r="B61" s="11" t="s">
        <v>20</v>
      </c>
      <c r="C61" s="54" t="s">
        <v>97</v>
      </c>
      <c r="D61" s="54" t="s">
        <v>12</v>
      </c>
      <c r="E61" s="50"/>
      <c r="F61" s="45"/>
      <c r="G61" s="43"/>
    </row>
    <row r="62" spans="2:7" s="5" customFormat="1" ht="36">
      <c r="B62" s="11" t="s">
        <v>60</v>
      </c>
      <c r="C62" s="54" t="s">
        <v>98</v>
      </c>
      <c r="D62" s="54"/>
      <c r="E62" s="50">
        <f aca="true" t="shared" si="8" ref="E62:G63">E63</f>
        <v>1000</v>
      </c>
      <c r="F62" s="50">
        <f t="shared" si="8"/>
        <v>0</v>
      </c>
      <c r="G62" s="51">
        <f t="shared" si="8"/>
        <v>1000</v>
      </c>
    </row>
    <row r="63" spans="2:7" s="5" customFormat="1" ht="24">
      <c r="B63" s="11" t="s">
        <v>19</v>
      </c>
      <c r="C63" s="54" t="s">
        <v>98</v>
      </c>
      <c r="D63" s="54" t="s">
        <v>11</v>
      </c>
      <c r="E63" s="50">
        <f t="shared" si="8"/>
        <v>1000</v>
      </c>
      <c r="F63" s="50">
        <f t="shared" si="8"/>
        <v>0</v>
      </c>
      <c r="G63" s="51">
        <f t="shared" si="8"/>
        <v>1000</v>
      </c>
    </row>
    <row r="64" spans="2:7" s="5" customFormat="1" ht="24">
      <c r="B64" s="11" t="s">
        <v>20</v>
      </c>
      <c r="C64" s="54" t="s">
        <v>98</v>
      </c>
      <c r="D64" s="54" t="s">
        <v>12</v>
      </c>
      <c r="E64" s="50">
        <v>1000</v>
      </c>
      <c r="F64" s="45">
        <v>0</v>
      </c>
      <c r="G64" s="43">
        <f>E64+F64</f>
        <v>1000</v>
      </c>
    </row>
    <row r="65" spans="2:7" s="5" customFormat="1" ht="48">
      <c r="B65" s="11" t="s">
        <v>59</v>
      </c>
      <c r="C65" s="54" t="s">
        <v>99</v>
      </c>
      <c r="D65" s="54"/>
      <c r="E65" s="50">
        <f aca="true" t="shared" si="9" ref="E65:G66">E66</f>
        <v>50000</v>
      </c>
      <c r="F65" s="50">
        <f t="shared" si="9"/>
        <v>0</v>
      </c>
      <c r="G65" s="51">
        <f t="shared" si="9"/>
        <v>50000</v>
      </c>
    </row>
    <row r="66" spans="2:7" s="5" customFormat="1" ht="24">
      <c r="B66" s="11" t="s">
        <v>19</v>
      </c>
      <c r="C66" s="54" t="s">
        <v>99</v>
      </c>
      <c r="D66" s="54" t="s">
        <v>11</v>
      </c>
      <c r="E66" s="50">
        <f t="shared" si="9"/>
        <v>50000</v>
      </c>
      <c r="F66" s="50">
        <f t="shared" si="9"/>
        <v>0</v>
      </c>
      <c r="G66" s="51">
        <f t="shared" si="9"/>
        <v>50000</v>
      </c>
    </row>
    <row r="67" spans="2:7" s="5" customFormat="1" ht="24">
      <c r="B67" s="11" t="s">
        <v>20</v>
      </c>
      <c r="C67" s="54" t="s">
        <v>99</v>
      </c>
      <c r="D67" s="54" t="s">
        <v>12</v>
      </c>
      <c r="E67" s="50">
        <v>50000</v>
      </c>
      <c r="F67" s="45">
        <v>0</v>
      </c>
      <c r="G67" s="43">
        <f>E67+F67</f>
        <v>50000</v>
      </c>
    </row>
    <row r="68" spans="2:7" s="5" customFormat="1" ht="48">
      <c r="B68" s="11" t="s">
        <v>58</v>
      </c>
      <c r="C68" s="54" t="s">
        <v>100</v>
      </c>
      <c r="D68" s="54"/>
      <c r="E68" s="50">
        <f aca="true" t="shared" si="10" ref="E68:G69">E69</f>
        <v>20000</v>
      </c>
      <c r="F68" s="50">
        <f t="shared" si="10"/>
        <v>0</v>
      </c>
      <c r="G68" s="51">
        <f t="shared" si="10"/>
        <v>20000</v>
      </c>
    </row>
    <row r="69" spans="2:7" s="5" customFormat="1" ht="24">
      <c r="B69" s="11" t="s">
        <v>19</v>
      </c>
      <c r="C69" s="54" t="s">
        <v>100</v>
      </c>
      <c r="D69" s="54" t="s">
        <v>11</v>
      </c>
      <c r="E69" s="50">
        <f t="shared" si="10"/>
        <v>20000</v>
      </c>
      <c r="F69" s="50">
        <f t="shared" si="10"/>
        <v>0</v>
      </c>
      <c r="G69" s="51">
        <f t="shared" si="10"/>
        <v>20000</v>
      </c>
    </row>
    <row r="70" spans="2:7" s="5" customFormat="1" ht="24">
      <c r="B70" s="11" t="s">
        <v>20</v>
      </c>
      <c r="C70" s="54" t="s">
        <v>100</v>
      </c>
      <c r="D70" s="54" t="s">
        <v>12</v>
      </c>
      <c r="E70" s="50">
        <v>20000</v>
      </c>
      <c r="F70" s="45">
        <v>0</v>
      </c>
      <c r="G70" s="43">
        <f>E70+F70</f>
        <v>20000</v>
      </c>
    </row>
    <row r="71" spans="2:7" s="5" customFormat="1" ht="24">
      <c r="B71" s="14" t="s">
        <v>45</v>
      </c>
      <c r="C71" s="57" t="s">
        <v>125</v>
      </c>
      <c r="D71" s="58"/>
      <c r="E71" s="50">
        <f>E72</f>
        <v>3821762</v>
      </c>
      <c r="F71" s="50">
        <f>F72</f>
        <v>0</v>
      </c>
      <c r="G71" s="51">
        <f>G72</f>
        <v>3821762</v>
      </c>
    </row>
    <row r="72" spans="2:7" s="5" customFormat="1" ht="12.75">
      <c r="B72" s="14" t="s">
        <v>44</v>
      </c>
      <c r="C72" s="57" t="s">
        <v>82</v>
      </c>
      <c r="D72" s="58"/>
      <c r="E72" s="50">
        <f>E74</f>
        <v>3821762</v>
      </c>
      <c r="F72" s="50">
        <f>F74</f>
        <v>0</v>
      </c>
      <c r="G72" s="51">
        <f>G74</f>
        <v>3821762</v>
      </c>
    </row>
    <row r="73" spans="2:7" s="5" customFormat="1" ht="12.75">
      <c r="B73" s="14" t="s">
        <v>101</v>
      </c>
      <c r="C73" s="59" t="s">
        <v>102</v>
      </c>
      <c r="D73" s="58"/>
      <c r="E73" s="50">
        <f>E74</f>
        <v>3821762</v>
      </c>
      <c r="F73" s="50">
        <f>F74</f>
        <v>0</v>
      </c>
      <c r="G73" s="51">
        <f>G74</f>
        <v>3821762</v>
      </c>
    </row>
    <row r="74" spans="2:7" s="5" customFormat="1" ht="24">
      <c r="B74" s="14" t="s">
        <v>25</v>
      </c>
      <c r="C74" s="59" t="s">
        <v>103</v>
      </c>
      <c r="D74" s="60" t="s">
        <v>26</v>
      </c>
      <c r="E74" s="50">
        <f>E75+E77+E79</f>
        <v>3821762</v>
      </c>
      <c r="F74" s="50">
        <f>F75+F77+F79</f>
        <v>0</v>
      </c>
      <c r="G74" s="51">
        <f>G75+G77+G79</f>
        <v>3821762</v>
      </c>
    </row>
    <row r="75" spans="2:7" s="5" customFormat="1" ht="60">
      <c r="B75" s="15" t="s">
        <v>21</v>
      </c>
      <c r="C75" s="59" t="s">
        <v>103</v>
      </c>
      <c r="D75" s="61" t="s">
        <v>9</v>
      </c>
      <c r="E75" s="50">
        <f>E76</f>
        <v>2897862</v>
      </c>
      <c r="F75" s="50">
        <f>F76</f>
        <v>0</v>
      </c>
      <c r="G75" s="51">
        <f>G76</f>
        <v>2897862</v>
      </c>
    </row>
    <row r="76" spans="2:7" s="5" customFormat="1" ht="12.75">
      <c r="B76" s="15" t="s">
        <v>27</v>
      </c>
      <c r="C76" s="59" t="s">
        <v>103</v>
      </c>
      <c r="D76" s="61" t="s">
        <v>28</v>
      </c>
      <c r="E76" s="50">
        <v>2897862</v>
      </c>
      <c r="F76" s="45">
        <v>0</v>
      </c>
      <c r="G76" s="43">
        <f>E76+F76</f>
        <v>2897862</v>
      </c>
    </row>
    <row r="77" spans="2:7" s="5" customFormat="1" ht="24">
      <c r="B77" s="15" t="s">
        <v>19</v>
      </c>
      <c r="C77" s="59" t="s">
        <v>103</v>
      </c>
      <c r="D77" s="61" t="s">
        <v>11</v>
      </c>
      <c r="E77" s="50">
        <f>E78</f>
        <v>918900</v>
      </c>
      <c r="F77" s="50">
        <f>F78</f>
        <v>0</v>
      </c>
      <c r="G77" s="51">
        <f>G78</f>
        <v>918900</v>
      </c>
    </row>
    <row r="78" spans="2:7" s="5" customFormat="1" ht="24">
      <c r="B78" s="16" t="s">
        <v>20</v>
      </c>
      <c r="C78" s="59" t="s">
        <v>103</v>
      </c>
      <c r="D78" s="62" t="s">
        <v>12</v>
      </c>
      <c r="E78" s="50">
        <v>918900</v>
      </c>
      <c r="F78" s="45">
        <v>0</v>
      </c>
      <c r="G78" s="43">
        <f>E78+F78</f>
        <v>918900</v>
      </c>
    </row>
    <row r="79" spans="2:7" s="5" customFormat="1" ht="12.75">
      <c r="B79" s="17" t="s">
        <v>16</v>
      </c>
      <c r="C79" s="59" t="s">
        <v>103</v>
      </c>
      <c r="D79" s="63">
        <v>800</v>
      </c>
      <c r="E79" s="50">
        <f>E80</f>
        <v>5000</v>
      </c>
      <c r="F79" s="50">
        <f>F80</f>
        <v>0</v>
      </c>
      <c r="G79" s="51">
        <f>G80</f>
        <v>5000</v>
      </c>
    </row>
    <row r="80" spans="2:7" s="5" customFormat="1" ht="12.75">
      <c r="B80" s="14" t="s">
        <v>50</v>
      </c>
      <c r="C80" s="64" t="s">
        <v>103</v>
      </c>
      <c r="D80" s="65">
        <v>850</v>
      </c>
      <c r="E80" s="50">
        <v>5000</v>
      </c>
      <c r="F80" s="45">
        <v>0</v>
      </c>
      <c r="G80" s="43">
        <f>E80+F80</f>
        <v>5000</v>
      </c>
    </row>
    <row r="81" spans="2:7" s="5" customFormat="1" ht="24" hidden="1">
      <c r="B81" s="35" t="s">
        <v>156</v>
      </c>
      <c r="C81" s="49" t="s">
        <v>159</v>
      </c>
      <c r="D81" s="65"/>
      <c r="E81" s="50">
        <f>E82+E85</f>
        <v>0</v>
      </c>
      <c r="F81" s="50">
        <f>F82+F85</f>
        <v>0</v>
      </c>
      <c r="G81" s="51">
        <f>G82+G85</f>
        <v>0</v>
      </c>
    </row>
    <row r="82" spans="2:7" s="5" customFormat="1" ht="36" hidden="1">
      <c r="B82" s="35" t="s">
        <v>157</v>
      </c>
      <c r="C82" s="49" t="s">
        <v>160</v>
      </c>
      <c r="D82" s="65"/>
      <c r="E82" s="50">
        <f aca="true" t="shared" si="11" ref="E82:G83">E83</f>
        <v>0</v>
      </c>
      <c r="F82" s="50">
        <f t="shared" si="11"/>
        <v>0</v>
      </c>
      <c r="G82" s="51">
        <f t="shared" si="11"/>
        <v>0</v>
      </c>
    </row>
    <row r="83" spans="2:7" s="5" customFormat="1" ht="24" hidden="1">
      <c r="B83" s="35" t="s">
        <v>155</v>
      </c>
      <c r="C83" s="49" t="s">
        <v>160</v>
      </c>
      <c r="D83" s="65">
        <v>200</v>
      </c>
      <c r="E83" s="50">
        <f t="shared" si="11"/>
        <v>0</v>
      </c>
      <c r="F83" s="50">
        <f t="shared" si="11"/>
        <v>0</v>
      </c>
      <c r="G83" s="51">
        <f t="shared" si="11"/>
        <v>0</v>
      </c>
    </row>
    <row r="84" spans="2:7" s="5" customFormat="1" ht="24" hidden="1">
      <c r="B84" s="35" t="s">
        <v>158</v>
      </c>
      <c r="C84" s="49" t="s">
        <v>160</v>
      </c>
      <c r="D84" s="65">
        <v>240</v>
      </c>
      <c r="E84" s="50">
        <v>0</v>
      </c>
      <c r="F84" s="45">
        <v>0</v>
      </c>
      <c r="G84" s="43">
        <f>E84+F84</f>
        <v>0</v>
      </c>
    </row>
    <row r="85" spans="2:7" s="5" customFormat="1" ht="72" hidden="1">
      <c r="B85" s="12" t="s">
        <v>181</v>
      </c>
      <c r="C85" s="49" t="s">
        <v>183</v>
      </c>
      <c r="D85" s="49"/>
      <c r="E85" s="50">
        <f aca="true" t="shared" si="12" ref="E85:G87">E86</f>
        <v>0</v>
      </c>
      <c r="F85" s="50">
        <f t="shared" si="12"/>
        <v>0</v>
      </c>
      <c r="G85" s="51">
        <f t="shared" si="12"/>
        <v>0</v>
      </c>
    </row>
    <row r="86" spans="2:7" s="5" customFormat="1" ht="24" hidden="1">
      <c r="B86" s="12" t="s">
        <v>182</v>
      </c>
      <c r="C86" s="49" t="s">
        <v>184</v>
      </c>
      <c r="D86" s="49"/>
      <c r="E86" s="50">
        <f t="shared" si="12"/>
        <v>0</v>
      </c>
      <c r="F86" s="50">
        <f t="shared" si="12"/>
        <v>0</v>
      </c>
      <c r="G86" s="51">
        <f t="shared" si="12"/>
        <v>0</v>
      </c>
    </row>
    <row r="87" spans="2:7" s="5" customFormat="1" ht="24" hidden="1">
      <c r="B87" s="12" t="s">
        <v>19</v>
      </c>
      <c r="C87" s="49" t="s">
        <v>184</v>
      </c>
      <c r="D87" s="49" t="s">
        <v>11</v>
      </c>
      <c r="E87" s="50">
        <f t="shared" si="12"/>
        <v>0</v>
      </c>
      <c r="F87" s="50">
        <f t="shared" si="12"/>
        <v>0</v>
      </c>
      <c r="G87" s="51">
        <f t="shared" si="12"/>
        <v>0</v>
      </c>
    </row>
    <row r="88" spans="2:7" s="5" customFormat="1" ht="24" hidden="1">
      <c r="B88" s="12" t="s">
        <v>20</v>
      </c>
      <c r="C88" s="49" t="s">
        <v>184</v>
      </c>
      <c r="D88" s="49" t="s">
        <v>12</v>
      </c>
      <c r="E88" s="50">
        <v>0</v>
      </c>
      <c r="F88" s="45">
        <v>0</v>
      </c>
      <c r="G88" s="43">
        <f>E88+F88</f>
        <v>0</v>
      </c>
    </row>
    <row r="89" spans="2:7" s="5" customFormat="1" ht="24">
      <c r="B89" s="18" t="s">
        <v>40</v>
      </c>
      <c r="C89" s="49" t="s">
        <v>72</v>
      </c>
      <c r="D89" s="49"/>
      <c r="E89" s="66">
        <f aca="true" t="shared" si="13" ref="E89:G92">E90</f>
        <v>50000</v>
      </c>
      <c r="F89" s="66">
        <f t="shared" si="13"/>
        <v>0</v>
      </c>
      <c r="G89" s="67">
        <f t="shared" si="13"/>
        <v>50000</v>
      </c>
    </row>
    <row r="90" spans="2:7" s="5" customFormat="1" ht="24">
      <c r="B90" s="18" t="s">
        <v>104</v>
      </c>
      <c r="C90" s="49" t="s">
        <v>105</v>
      </c>
      <c r="D90" s="49"/>
      <c r="E90" s="66">
        <f t="shared" si="13"/>
        <v>50000</v>
      </c>
      <c r="F90" s="66">
        <f t="shared" si="13"/>
        <v>0</v>
      </c>
      <c r="G90" s="67">
        <f t="shared" si="13"/>
        <v>50000</v>
      </c>
    </row>
    <row r="91" spans="2:7" s="5" customFormat="1" ht="12.75">
      <c r="B91" s="14" t="s">
        <v>29</v>
      </c>
      <c r="C91" s="57" t="s">
        <v>106</v>
      </c>
      <c r="D91" s="49"/>
      <c r="E91" s="66">
        <f t="shared" si="13"/>
        <v>50000</v>
      </c>
      <c r="F91" s="66">
        <f t="shared" si="13"/>
        <v>0</v>
      </c>
      <c r="G91" s="67">
        <f t="shared" si="13"/>
        <v>50000</v>
      </c>
    </row>
    <row r="92" spans="2:7" s="5" customFormat="1" ht="24">
      <c r="B92" s="15" t="s">
        <v>19</v>
      </c>
      <c r="C92" s="57" t="s">
        <v>106</v>
      </c>
      <c r="D92" s="49" t="s">
        <v>11</v>
      </c>
      <c r="E92" s="66">
        <f t="shared" si="13"/>
        <v>50000</v>
      </c>
      <c r="F92" s="66">
        <f t="shared" si="13"/>
        <v>0</v>
      </c>
      <c r="G92" s="67">
        <f t="shared" si="13"/>
        <v>50000</v>
      </c>
    </row>
    <row r="93" spans="2:7" s="5" customFormat="1" ht="24">
      <c r="B93" s="19" t="s">
        <v>20</v>
      </c>
      <c r="C93" s="57" t="s">
        <v>106</v>
      </c>
      <c r="D93" s="49" t="s">
        <v>12</v>
      </c>
      <c r="E93" s="66">
        <v>50000</v>
      </c>
      <c r="F93" s="45">
        <v>0</v>
      </c>
      <c r="G93" s="43">
        <f>E93+F93</f>
        <v>50000</v>
      </c>
    </row>
    <row r="94" spans="2:7" s="5" customFormat="1" ht="24">
      <c r="B94" s="11" t="s">
        <v>57</v>
      </c>
      <c r="C94" s="54" t="s">
        <v>81</v>
      </c>
      <c r="D94" s="54"/>
      <c r="E94" s="66">
        <f>E95</f>
        <v>2021991.48</v>
      </c>
      <c r="F94" s="66">
        <f>F95</f>
        <v>603366.62</v>
      </c>
      <c r="G94" s="67">
        <f>G95</f>
        <v>2625358.1</v>
      </c>
    </row>
    <row r="95" spans="2:7" s="5" customFormat="1" ht="24">
      <c r="B95" s="11" t="s">
        <v>56</v>
      </c>
      <c r="C95" s="54" t="s">
        <v>121</v>
      </c>
      <c r="D95" s="54"/>
      <c r="E95" s="66">
        <f>E97</f>
        <v>2021991.48</v>
      </c>
      <c r="F95" s="66">
        <f>F97</f>
        <v>603366.62</v>
      </c>
      <c r="G95" s="67">
        <f>G97</f>
        <v>2625358.1</v>
      </c>
    </row>
    <row r="96" spans="2:7" s="5" customFormat="1" ht="36">
      <c r="B96" s="11" t="s">
        <v>120</v>
      </c>
      <c r="C96" s="54" t="s">
        <v>107</v>
      </c>
      <c r="D96" s="54"/>
      <c r="E96" s="66">
        <f aca="true" t="shared" si="14" ref="E96:G98">E97</f>
        <v>2021991.48</v>
      </c>
      <c r="F96" s="66">
        <f t="shared" si="14"/>
        <v>603366.62</v>
      </c>
      <c r="G96" s="67">
        <f t="shared" si="14"/>
        <v>2625358.1</v>
      </c>
    </row>
    <row r="97" spans="2:7" s="5" customFormat="1" ht="36">
      <c r="B97" s="11" t="s">
        <v>55</v>
      </c>
      <c r="C97" s="54" t="s">
        <v>108</v>
      </c>
      <c r="D97" s="54"/>
      <c r="E97" s="66">
        <f t="shared" si="14"/>
        <v>2021991.48</v>
      </c>
      <c r="F97" s="66">
        <f t="shared" si="14"/>
        <v>603366.62</v>
      </c>
      <c r="G97" s="67">
        <f t="shared" si="14"/>
        <v>2625358.1</v>
      </c>
    </row>
    <row r="98" spans="2:7" s="5" customFormat="1" ht="24">
      <c r="B98" s="11" t="s">
        <v>19</v>
      </c>
      <c r="C98" s="54" t="s">
        <v>108</v>
      </c>
      <c r="D98" s="54" t="s">
        <v>11</v>
      </c>
      <c r="E98" s="66">
        <f t="shared" si="14"/>
        <v>2021991.48</v>
      </c>
      <c r="F98" s="66">
        <f t="shared" si="14"/>
        <v>603366.62</v>
      </c>
      <c r="G98" s="67">
        <f t="shared" si="14"/>
        <v>2625358.1</v>
      </c>
    </row>
    <row r="99" spans="2:7" s="5" customFormat="1" ht="24">
      <c r="B99" s="11" t="s">
        <v>20</v>
      </c>
      <c r="C99" s="54" t="s">
        <v>108</v>
      </c>
      <c r="D99" s="54" t="s">
        <v>12</v>
      </c>
      <c r="E99" s="50">
        <v>2021991.48</v>
      </c>
      <c r="F99" s="45">
        <v>603366.62</v>
      </c>
      <c r="G99" s="43">
        <f>E99+F99</f>
        <v>2625358.1</v>
      </c>
    </row>
    <row r="100" spans="2:7" s="5" customFormat="1" ht="24">
      <c r="B100" s="12" t="s">
        <v>70</v>
      </c>
      <c r="C100" s="49" t="s">
        <v>164</v>
      </c>
      <c r="D100" s="54"/>
      <c r="E100" s="50">
        <f>E101</f>
        <v>0</v>
      </c>
      <c r="F100" s="50">
        <f>F101</f>
        <v>6197031.68</v>
      </c>
      <c r="G100" s="51">
        <f>G101</f>
        <v>6197031.68</v>
      </c>
    </row>
    <row r="101" spans="2:7" s="5" customFormat="1" ht="24">
      <c r="B101" s="12" t="s">
        <v>165</v>
      </c>
      <c r="C101" s="49" t="s">
        <v>163</v>
      </c>
      <c r="D101" s="54"/>
      <c r="E101" s="50">
        <f>E102+E107</f>
        <v>0</v>
      </c>
      <c r="F101" s="50">
        <f>F102+F107</f>
        <v>6197031.68</v>
      </c>
      <c r="G101" s="51">
        <f>G102+G107</f>
        <v>6197031.68</v>
      </c>
    </row>
    <row r="102" spans="2:7" s="5" customFormat="1" ht="24">
      <c r="B102" s="12" t="s">
        <v>166</v>
      </c>
      <c r="C102" s="49" t="s">
        <v>167</v>
      </c>
      <c r="D102" s="54"/>
      <c r="E102" s="50">
        <f>E103+E105</f>
        <v>0</v>
      </c>
      <c r="F102" s="50">
        <f>F103+F105</f>
        <v>3835135.6</v>
      </c>
      <c r="G102" s="51">
        <f>G103+G105</f>
        <v>3835135.6</v>
      </c>
    </row>
    <row r="103" spans="2:7" s="5" customFormat="1" ht="24">
      <c r="B103" s="13" t="s">
        <v>19</v>
      </c>
      <c r="C103" s="49" t="s">
        <v>167</v>
      </c>
      <c r="D103" s="54" t="s">
        <v>11</v>
      </c>
      <c r="E103" s="55">
        <f>E104</f>
        <v>0</v>
      </c>
      <c r="F103" s="55">
        <f>F104</f>
        <v>3835135.6</v>
      </c>
      <c r="G103" s="56">
        <f>G104</f>
        <v>3835135.6</v>
      </c>
    </row>
    <row r="104" spans="2:7" s="5" customFormat="1" ht="24">
      <c r="B104" s="13" t="s">
        <v>20</v>
      </c>
      <c r="C104" s="49" t="s">
        <v>167</v>
      </c>
      <c r="D104" s="54" t="s">
        <v>12</v>
      </c>
      <c r="E104" s="55">
        <v>0</v>
      </c>
      <c r="F104" s="45">
        <v>3835135.6</v>
      </c>
      <c r="G104" s="43">
        <f>E104+F104</f>
        <v>3835135.6</v>
      </c>
    </row>
    <row r="105" spans="2:7" s="5" customFormat="1" ht="12.75" hidden="1">
      <c r="B105" s="46" t="s">
        <v>16</v>
      </c>
      <c r="C105" s="49" t="s">
        <v>167</v>
      </c>
      <c r="D105" s="54" t="s">
        <v>15</v>
      </c>
      <c r="E105" s="55">
        <f>E106</f>
        <v>0</v>
      </c>
      <c r="F105" s="55">
        <f>F106</f>
        <v>0</v>
      </c>
      <c r="G105" s="56">
        <f>G106</f>
        <v>0</v>
      </c>
    </row>
    <row r="106" spans="2:7" s="5" customFormat="1" ht="12.75" hidden="1">
      <c r="B106" s="46" t="s">
        <v>50</v>
      </c>
      <c r="C106" s="49" t="s">
        <v>167</v>
      </c>
      <c r="D106" s="54" t="s">
        <v>168</v>
      </c>
      <c r="E106" s="55">
        <v>0</v>
      </c>
      <c r="F106" s="45">
        <v>0</v>
      </c>
      <c r="G106" s="43">
        <f>E106+F106</f>
        <v>0</v>
      </c>
    </row>
    <row r="107" spans="2:7" s="5" customFormat="1" ht="120">
      <c r="B107" s="12" t="s">
        <v>169</v>
      </c>
      <c r="C107" s="49" t="s">
        <v>170</v>
      </c>
      <c r="D107" s="49"/>
      <c r="E107" s="55">
        <f aca="true" t="shared" si="15" ref="E107:G108">E108</f>
        <v>0</v>
      </c>
      <c r="F107" s="55">
        <f t="shared" si="15"/>
        <v>2361896.08</v>
      </c>
      <c r="G107" s="56">
        <f t="shared" si="15"/>
        <v>2361896.08</v>
      </c>
    </row>
    <row r="108" spans="2:7" s="5" customFormat="1" ht="24">
      <c r="B108" s="12" t="s">
        <v>19</v>
      </c>
      <c r="C108" s="49" t="s">
        <v>170</v>
      </c>
      <c r="D108" s="49" t="s">
        <v>11</v>
      </c>
      <c r="E108" s="55">
        <f t="shared" si="15"/>
        <v>0</v>
      </c>
      <c r="F108" s="55">
        <f t="shared" si="15"/>
        <v>2361896.08</v>
      </c>
      <c r="G108" s="56">
        <f t="shared" si="15"/>
        <v>2361896.08</v>
      </c>
    </row>
    <row r="109" spans="2:7" s="33" customFormat="1" ht="24">
      <c r="B109" s="12" t="s">
        <v>20</v>
      </c>
      <c r="C109" s="49" t="s">
        <v>170</v>
      </c>
      <c r="D109" s="49" t="s">
        <v>12</v>
      </c>
      <c r="E109" s="55">
        <v>0</v>
      </c>
      <c r="F109" s="45">
        <v>2361896.08</v>
      </c>
      <c r="G109" s="43">
        <f>E109+F109</f>
        <v>2361896.08</v>
      </c>
    </row>
    <row r="110" spans="2:7" s="33" customFormat="1" ht="24">
      <c r="B110" s="12" t="s">
        <v>47</v>
      </c>
      <c r="C110" s="49" t="s">
        <v>80</v>
      </c>
      <c r="D110" s="49"/>
      <c r="E110" s="50">
        <f>E111+E122</f>
        <v>709514</v>
      </c>
      <c r="F110" s="50">
        <f>F111+F122</f>
        <v>100000</v>
      </c>
      <c r="G110" s="51">
        <f>G111+G122</f>
        <v>809514</v>
      </c>
    </row>
    <row r="111" spans="2:7" s="33" customFormat="1" ht="24">
      <c r="B111" s="14" t="s">
        <v>48</v>
      </c>
      <c r="C111" s="49" t="s">
        <v>116</v>
      </c>
      <c r="D111" s="49"/>
      <c r="E111" s="50">
        <f>E112</f>
        <v>709514</v>
      </c>
      <c r="F111" s="50">
        <f>F112</f>
        <v>100000</v>
      </c>
      <c r="G111" s="51">
        <f>G112</f>
        <v>809514</v>
      </c>
    </row>
    <row r="112" spans="2:7" s="33" customFormat="1" ht="24">
      <c r="B112" s="14" t="s">
        <v>110</v>
      </c>
      <c r="C112" s="49" t="s">
        <v>122</v>
      </c>
      <c r="D112" s="49"/>
      <c r="E112" s="50">
        <f>E113+E116+E119</f>
        <v>709514</v>
      </c>
      <c r="F112" s="50">
        <f>F113+F116+F119</f>
        <v>100000</v>
      </c>
      <c r="G112" s="51">
        <f>G113+G116+G119</f>
        <v>809514</v>
      </c>
    </row>
    <row r="113" spans="2:7" s="33" customFormat="1" ht="60">
      <c r="B113" s="11" t="s">
        <v>132</v>
      </c>
      <c r="C113" s="54" t="s">
        <v>109</v>
      </c>
      <c r="D113" s="54"/>
      <c r="E113" s="50">
        <f>E115</f>
        <v>100000</v>
      </c>
      <c r="F113" s="50">
        <f>F115</f>
        <v>0</v>
      </c>
      <c r="G113" s="51">
        <f>G115</f>
        <v>100000</v>
      </c>
    </row>
    <row r="114" spans="2:7" s="33" customFormat="1" ht="24">
      <c r="B114" s="11" t="s">
        <v>19</v>
      </c>
      <c r="C114" s="54" t="s">
        <v>109</v>
      </c>
      <c r="D114" s="54" t="s">
        <v>11</v>
      </c>
      <c r="E114" s="50">
        <f>E115</f>
        <v>100000</v>
      </c>
      <c r="F114" s="50">
        <f>F115</f>
        <v>0</v>
      </c>
      <c r="G114" s="51">
        <f>G115</f>
        <v>100000</v>
      </c>
    </row>
    <row r="115" spans="2:7" s="33" customFormat="1" ht="24">
      <c r="B115" s="11" t="s">
        <v>20</v>
      </c>
      <c r="C115" s="54" t="s">
        <v>109</v>
      </c>
      <c r="D115" s="54" t="s">
        <v>12</v>
      </c>
      <c r="E115" s="50">
        <v>100000</v>
      </c>
      <c r="F115" s="45">
        <v>0</v>
      </c>
      <c r="G115" s="43">
        <f>E115+F115</f>
        <v>100000</v>
      </c>
    </row>
    <row r="116" spans="2:7" s="33" customFormat="1" ht="12.75">
      <c r="B116" s="20" t="s">
        <v>24</v>
      </c>
      <c r="C116" s="49" t="s">
        <v>117</v>
      </c>
      <c r="D116" s="57"/>
      <c r="E116" s="50">
        <f aca="true" t="shared" si="16" ref="E116:G117">E117</f>
        <v>200000</v>
      </c>
      <c r="F116" s="50">
        <f t="shared" si="16"/>
        <v>100000</v>
      </c>
      <c r="G116" s="51">
        <f t="shared" si="16"/>
        <v>300000</v>
      </c>
    </row>
    <row r="117" spans="2:7" s="33" customFormat="1" ht="24">
      <c r="B117" s="19" t="s">
        <v>19</v>
      </c>
      <c r="C117" s="49" t="s">
        <v>117</v>
      </c>
      <c r="D117" s="57" t="s">
        <v>11</v>
      </c>
      <c r="E117" s="50">
        <f t="shared" si="16"/>
        <v>200000</v>
      </c>
      <c r="F117" s="50">
        <f t="shared" si="16"/>
        <v>100000</v>
      </c>
      <c r="G117" s="51">
        <f t="shared" si="16"/>
        <v>300000</v>
      </c>
    </row>
    <row r="118" spans="2:7" s="33" customFormat="1" ht="24">
      <c r="B118" s="21" t="s">
        <v>20</v>
      </c>
      <c r="C118" s="49" t="s">
        <v>117</v>
      </c>
      <c r="D118" s="57" t="s">
        <v>12</v>
      </c>
      <c r="E118" s="50">
        <v>200000</v>
      </c>
      <c r="F118" s="45">
        <v>100000</v>
      </c>
      <c r="G118" s="43">
        <f>E118+F118</f>
        <v>300000</v>
      </c>
    </row>
    <row r="119" spans="2:7" s="33" customFormat="1" ht="36">
      <c r="B119" s="84" t="s">
        <v>197</v>
      </c>
      <c r="C119" s="54" t="s">
        <v>196</v>
      </c>
      <c r="D119" s="57"/>
      <c r="E119" s="50">
        <f aca="true" t="shared" si="17" ref="E119:G120">E120</f>
        <v>409514</v>
      </c>
      <c r="F119" s="50">
        <f t="shared" si="17"/>
        <v>0</v>
      </c>
      <c r="G119" s="51">
        <f t="shared" si="17"/>
        <v>409514</v>
      </c>
    </row>
    <row r="120" spans="2:7" s="33" customFormat="1" ht="24">
      <c r="B120" s="84" t="s">
        <v>19</v>
      </c>
      <c r="C120" s="54" t="s">
        <v>196</v>
      </c>
      <c r="D120" s="57" t="s">
        <v>11</v>
      </c>
      <c r="E120" s="50">
        <f t="shared" si="17"/>
        <v>409514</v>
      </c>
      <c r="F120" s="50">
        <f t="shared" si="17"/>
        <v>0</v>
      </c>
      <c r="G120" s="51">
        <f t="shared" si="17"/>
        <v>409514</v>
      </c>
    </row>
    <row r="121" spans="2:7" s="33" customFormat="1" ht="24">
      <c r="B121" s="84" t="s">
        <v>20</v>
      </c>
      <c r="C121" s="54" t="s">
        <v>196</v>
      </c>
      <c r="D121" s="57" t="s">
        <v>12</v>
      </c>
      <c r="E121" s="50">
        <v>409514</v>
      </c>
      <c r="F121" s="45">
        <v>0</v>
      </c>
      <c r="G121" s="43">
        <f>E121+F121</f>
        <v>409514</v>
      </c>
    </row>
    <row r="122" spans="2:7" s="33" customFormat="1" ht="36" customHeight="1" hidden="1">
      <c r="B122" s="11" t="s">
        <v>145</v>
      </c>
      <c r="C122" s="54" t="s">
        <v>144</v>
      </c>
      <c r="D122" s="54"/>
      <c r="E122" s="50">
        <f>E123</f>
        <v>0</v>
      </c>
      <c r="F122" s="45"/>
      <c r="G122" s="43"/>
    </row>
    <row r="123" spans="2:7" s="5" customFormat="1" ht="12.75" customHeight="1" hidden="1">
      <c r="B123" s="11" t="s">
        <v>146</v>
      </c>
      <c r="C123" s="54" t="s">
        <v>147</v>
      </c>
      <c r="D123" s="54"/>
      <c r="E123" s="50">
        <f>E125</f>
        <v>0</v>
      </c>
      <c r="F123" s="45"/>
      <c r="G123" s="43"/>
    </row>
    <row r="124" spans="2:7" s="5" customFormat="1" ht="24" customHeight="1" hidden="1">
      <c r="B124" s="11" t="s">
        <v>19</v>
      </c>
      <c r="C124" s="54" t="s">
        <v>147</v>
      </c>
      <c r="D124" s="54" t="s">
        <v>11</v>
      </c>
      <c r="E124" s="50">
        <f>E125</f>
        <v>0</v>
      </c>
      <c r="F124" s="45"/>
      <c r="G124" s="43"/>
    </row>
    <row r="125" spans="2:7" s="5" customFormat="1" ht="24" customHeight="1" hidden="1">
      <c r="B125" s="11" t="s">
        <v>20</v>
      </c>
      <c r="C125" s="54" t="s">
        <v>147</v>
      </c>
      <c r="D125" s="54" t="s">
        <v>12</v>
      </c>
      <c r="E125" s="50">
        <v>0</v>
      </c>
      <c r="F125" s="45"/>
      <c r="G125" s="43"/>
    </row>
    <row r="126" spans="2:7" s="5" customFormat="1" ht="38.25">
      <c r="B126" s="32" t="s">
        <v>138</v>
      </c>
      <c r="C126" s="57" t="s">
        <v>139</v>
      </c>
      <c r="D126" s="57"/>
      <c r="E126" s="50">
        <f>E133+E136+E140+E127+E144</f>
        <v>27302300</v>
      </c>
      <c r="F126" s="50">
        <f>F133+F136+F140+F127+F144</f>
        <v>15766633.99</v>
      </c>
      <c r="G126" s="51">
        <f>G133+G136+G140+G127+G144</f>
        <v>43068933.989999995</v>
      </c>
    </row>
    <row r="127" spans="2:7" s="5" customFormat="1" ht="48">
      <c r="B127" s="12" t="s">
        <v>198</v>
      </c>
      <c r="C127" s="88" t="s">
        <v>200</v>
      </c>
      <c r="D127" s="89"/>
      <c r="E127" s="90">
        <f>E128</f>
        <v>0</v>
      </c>
      <c r="F127" s="90">
        <f>F128</f>
        <v>3610511.2</v>
      </c>
      <c r="G127" s="90">
        <f>G128</f>
        <v>3610511.2</v>
      </c>
    </row>
    <row r="128" spans="2:7" s="5" customFormat="1" ht="36">
      <c r="B128" s="12" t="s">
        <v>199</v>
      </c>
      <c r="C128" s="88" t="s">
        <v>201</v>
      </c>
      <c r="D128" s="89"/>
      <c r="E128" s="90">
        <f>E129+E131</f>
        <v>0</v>
      </c>
      <c r="F128" s="90">
        <f>F129+F131</f>
        <v>3610511.2</v>
      </c>
      <c r="G128" s="90">
        <f>G129+G131</f>
        <v>3610511.2</v>
      </c>
    </row>
    <row r="129" spans="2:7" s="5" customFormat="1" ht="24">
      <c r="B129" s="87" t="s">
        <v>19</v>
      </c>
      <c r="C129" s="88" t="s">
        <v>201</v>
      </c>
      <c r="D129" s="89" t="s">
        <v>11</v>
      </c>
      <c r="E129" s="90">
        <f>E130</f>
        <v>0</v>
      </c>
      <c r="F129" s="90">
        <f>F130</f>
        <v>2115511.2</v>
      </c>
      <c r="G129" s="90">
        <f>G130</f>
        <v>2115511.2</v>
      </c>
    </row>
    <row r="130" spans="2:7" s="5" customFormat="1" ht="24">
      <c r="B130" s="87" t="s">
        <v>20</v>
      </c>
      <c r="C130" s="88" t="s">
        <v>201</v>
      </c>
      <c r="D130" s="89" t="s">
        <v>12</v>
      </c>
      <c r="E130" s="90">
        <v>0</v>
      </c>
      <c r="F130" s="90">
        <f>1575511.2+540000</f>
        <v>2115511.2</v>
      </c>
      <c r="G130" s="90">
        <f>E130+F130</f>
        <v>2115511.2</v>
      </c>
    </row>
    <row r="131" spans="2:7" s="5" customFormat="1" ht="12.75">
      <c r="B131" s="87" t="s">
        <v>16</v>
      </c>
      <c r="C131" s="88" t="s">
        <v>201</v>
      </c>
      <c r="D131" s="89" t="s">
        <v>15</v>
      </c>
      <c r="E131" s="91">
        <f>E132</f>
        <v>0</v>
      </c>
      <c r="F131" s="91">
        <f>F132</f>
        <v>1495000</v>
      </c>
      <c r="G131" s="90">
        <f>G132</f>
        <v>1495000</v>
      </c>
    </row>
    <row r="132" spans="2:7" s="5" customFormat="1" ht="48">
      <c r="B132" s="87" t="s">
        <v>178</v>
      </c>
      <c r="C132" s="88" t="s">
        <v>201</v>
      </c>
      <c r="D132" s="89" t="s">
        <v>168</v>
      </c>
      <c r="E132" s="91">
        <v>0</v>
      </c>
      <c r="F132" s="91">
        <v>1495000</v>
      </c>
      <c r="G132" s="90">
        <f>E132+F132</f>
        <v>1495000</v>
      </c>
    </row>
    <row r="133" spans="2:7" s="5" customFormat="1" ht="127.5">
      <c r="B133" s="85" t="s">
        <v>140</v>
      </c>
      <c r="C133" s="86" t="s">
        <v>141</v>
      </c>
      <c r="D133" s="92"/>
      <c r="E133" s="50">
        <f aca="true" t="shared" si="18" ref="E133:G134">E134</f>
        <v>75000</v>
      </c>
      <c r="F133" s="50">
        <f t="shared" si="18"/>
        <v>0</v>
      </c>
      <c r="G133" s="51">
        <f t="shared" si="18"/>
        <v>75000</v>
      </c>
    </row>
    <row r="134" spans="2:7" s="5" customFormat="1" ht="140.25">
      <c r="B134" s="34" t="s">
        <v>142</v>
      </c>
      <c r="C134" s="68" t="s">
        <v>143</v>
      </c>
      <c r="D134" s="69" t="s">
        <v>3</v>
      </c>
      <c r="E134" s="50">
        <f t="shared" si="18"/>
        <v>75000</v>
      </c>
      <c r="F134" s="50">
        <f t="shared" si="18"/>
        <v>0</v>
      </c>
      <c r="G134" s="51">
        <f t="shared" si="18"/>
        <v>75000</v>
      </c>
    </row>
    <row r="135" spans="2:7" s="5" customFormat="1" ht="12.75">
      <c r="B135" s="34" t="s">
        <v>6</v>
      </c>
      <c r="C135" s="68" t="s">
        <v>143</v>
      </c>
      <c r="D135" s="69" t="s">
        <v>8</v>
      </c>
      <c r="E135" s="50">
        <v>75000</v>
      </c>
      <c r="F135" s="45">
        <v>0</v>
      </c>
      <c r="G135" s="43">
        <f>E135+F135</f>
        <v>75000</v>
      </c>
    </row>
    <row r="136" spans="2:7" s="5" customFormat="1" ht="36">
      <c r="B136" s="46" t="s">
        <v>171</v>
      </c>
      <c r="C136" s="70" t="s">
        <v>174</v>
      </c>
      <c r="D136" s="71"/>
      <c r="E136" s="93">
        <f aca="true" t="shared" si="19" ref="E136:G138">E137</f>
        <v>0</v>
      </c>
      <c r="F136" s="93">
        <f t="shared" si="19"/>
        <v>1475078.4</v>
      </c>
      <c r="G136" s="94">
        <f t="shared" si="19"/>
        <v>1475078.4</v>
      </c>
    </row>
    <row r="137" spans="2:7" s="5" customFormat="1" ht="36">
      <c r="B137" s="46" t="s">
        <v>172</v>
      </c>
      <c r="C137" s="70" t="s">
        <v>175</v>
      </c>
      <c r="D137" s="71"/>
      <c r="E137" s="93">
        <f t="shared" si="19"/>
        <v>0</v>
      </c>
      <c r="F137" s="93">
        <f t="shared" si="19"/>
        <v>1475078.4</v>
      </c>
      <c r="G137" s="94">
        <f t="shared" si="19"/>
        <v>1475078.4</v>
      </c>
    </row>
    <row r="138" spans="2:7" s="5" customFormat="1" ht="24">
      <c r="B138" s="46" t="s">
        <v>173</v>
      </c>
      <c r="C138" s="70" t="s">
        <v>175</v>
      </c>
      <c r="D138" s="71">
        <v>200</v>
      </c>
      <c r="E138" s="93">
        <f t="shared" si="19"/>
        <v>0</v>
      </c>
      <c r="F138" s="93">
        <f t="shared" si="19"/>
        <v>1475078.4</v>
      </c>
      <c r="G138" s="94">
        <f t="shared" si="19"/>
        <v>1475078.4</v>
      </c>
    </row>
    <row r="139" spans="2:7" s="5" customFormat="1" ht="24">
      <c r="B139" s="46" t="s">
        <v>20</v>
      </c>
      <c r="C139" s="70" t="s">
        <v>175</v>
      </c>
      <c r="D139" s="71">
        <v>240</v>
      </c>
      <c r="E139" s="93">
        <v>0</v>
      </c>
      <c r="F139" s="95">
        <v>1475078.4</v>
      </c>
      <c r="G139" s="96">
        <f>E139+F139</f>
        <v>1475078.4</v>
      </c>
    </row>
    <row r="140" spans="2:7" s="5" customFormat="1" ht="36">
      <c r="B140" s="12" t="s">
        <v>177</v>
      </c>
      <c r="C140" s="49" t="s">
        <v>179</v>
      </c>
      <c r="D140" s="69"/>
      <c r="E140" s="93">
        <f aca="true" t="shared" si="20" ref="E140:G142">E141</f>
        <v>27227300</v>
      </c>
      <c r="F140" s="93">
        <f t="shared" si="20"/>
        <v>0</v>
      </c>
      <c r="G140" s="94">
        <f t="shared" si="20"/>
        <v>27227300</v>
      </c>
    </row>
    <row r="141" spans="2:7" s="5" customFormat="1" ht="24">
      <c r="B141" s="12" t="s">
        <v>176</v>
      </c>
      <c r="C141" s="49" t="s">
        <v>180</v>
      </c>
      <c r="D141" s="69"/>
      <c r="E141" s="93">
        <f t="shared" si="20"/>
        <v>27227300</v>
      </c>
      <c r="F141" s="93">
        <f t="shared" si="20"/>
        <v>0</v>
      </c>
      <c r="G141" s="94">
        <f t="shared" si="20"/>
        <v>27227300</v>
      </c>
    </row>
    <row r="142" spans="2:7" s="5" customFormat="1" ht="12.75">
      <c r="B142" s="46" t="s">
        <v>16</v>
      </c>
      <c r="C142" s="49" t="s">
        <v>180</v>
      </c>
      <c r="D142" s="49" t="s">
        <v>15</v>
      </c>
      <c r="E142" s="93">
        <f t="shared" si="20"/>
        <v>27227300</v>
      </c>
      <c r="F142" s="93">
        <f t="shared" si="20"/>
        <v>0</v>
      </c>
      <c r="G142" s="94">
        <f t="shared" si="20"/>
        <v>27227300</v>
      </c>
    </row>
    <row r="143" spans="2:7" s="5" customFormat="1" ht="48">
      <c r="B143" s="46" t="s">
        <v>178</v>
      </c>
      <c r="C143" s="49" t="s">
        <v>180</v>
      </c>
      <c r="D143" s="49" t="s">
        <v>168</v>
      </c>
      <c r="E143" s="93">
        <v>27227300</v>
      </c>
      <c r="F143" s="95">
        <v>0</v>
      </c>
      <c r="G143" s="96">
        <f>E143+F143</f>
        <v>27227300</v>
      </c>
    </row>
    <row r="144" spans="2:7" s="5" customFormat="1" ht="24">
      <c r="B144" s="46" t="s">
        <v>204</v>
      </c>
      <c r="C144" s="89" t="s">
        <v>208</v>
      </c>
      <c r="D144" s="49"/>
      <c r="E144" s="93">
        <f>E145</f>
        <v>0</v>
      </c>
      <c r="F144" s="93">
        <f aca="true" t="shared" si="21" ref="F144:G146">F145</f>
        <v>10681044.39</v>
      </c>
      <c r="G144" s="94">
        <f t="shared" si="21"/>
        <v>10681044.39</v>
      </c>
    </row>
    <row r="145" spans="2:7" s="5" customFormat="1" ht="24">
      <c r="B145" s="46" t="s">
        <v>205</v>
      </c>
      <c r="C145" s="89" t="s">
        <v>209</v>
      </c>
      <c r="D145" s="49"/>
      <c r="E145" s="93">
        <f>E146</f>
        <v>0</v>
      </c>
      <c r="F145" s="93">
        <f t="shared" si="21"/>
        <v>10681044.39</v>
      </c>
      <c r="G145" s="94">
        <f t="shared" si="21"/>
        <v>10681044.39</v>
      </c>
    </row>
    <row r="146" spans="2:7" s="5" customFormat="1" ht="24">
      <c r="B146" s="46" t="s">
        <v>206</v>
      </c>
      <c r="C146" s="89" t="s">
        <v>209</v>
      </c>
      <c r="D146" s="49" t="s">
        <v>210</v>
      </c>
      <c r="E146" s="93">
        <f>E147</f>
        <v>0</v>
      </c>
      <c r="F146" s="93">
        <f t="shared" si="21"/>
        <v>10681044.39</v>
      </c>
      <c r="G146" s="94">
        <f t="shared" si="21"/>
        <v>10681044.39</v>
      </c>
    </row>
    <row r="147" spans="2:7" s="5" customFormat="1" ht="12.75">
      <c r="B147" s="46" t="s">
        <v>207</v>
      </c>
      <c r="C147" s="89" t="s">
        <v>209</v>
      </c>
      <c r="D147" s="49" t="s">
        <v>211</v>
      </c>
      <c r="E147" s="93">
        <v>0</v>
      </c>
      <c r="F147" s="95">
        <f>8804084.35+1876960.04</f>
        <v>10681044.39</v>
      </c>
      <c r="G147" s="96">
        <f>E147+F147</f>
        <v>10681044.39</v>
      </c>
    </row>
    <row r="148" spans="2:7" s="5" customFormat="1" ht="24">
      <c r="B148" s="14" t="s">
        <v>36</v>
      </c>
      <c r="C148" s="57" t="s">
        <v>87</v>
      </c>
      <c r="D148" s="49"/>
      <c r="E148" s="50">
        <f>E149</f>
        <v>50000</v>
      </c>
      <c r="F148" s="50">
        <f>F149</f>
        <v>0</v>
      </c>
      <c r="G148" s="51">
        <f>G149</f>
        <v>50000</v>
      </c>
    </row>
    <row r="149" spans="2:7" s="5" customFormat="1" ht="12.75">
      <c r="B149" s="12" t="s">
        <v>37</v>
      </c>
      <c r="C149" s="57" t="s">
        <v>124</v>
      </c>
      <c r="D149" s="49"/>
      <c r="E149" s="50">
        <f aca="true" t="shared" si="22" ref="E149:G150">E150</f>
        <v>50000</v>
      </c>
      <c r="F149" s="50">
        <f t="shared" si="22"/>
        <v>0</v>
      </c>
      <c r="G149" s="51">
        <f t="shared" si="22"/>
        <v>50000</v>
      </c>
    </row>
    <row r="150" spans="2:7" s="5" customFormat="1" ht="12.75">
      <c r="B150" s="14" t="s">
        <v>16</v>
      </c>
      <c r="C150" s="57" t="s">
        <v>124</v>
      </c>
      <c r="D150" s="57" t="s">
        <v>15</v>
      </c>
      <c r="E150" s="50">
        <f t="shared" si="22"/>
        <v>50000</v>
      </c>
      <c r="F150" s="50">
        <f t="shared" si="22"/>
        <v>0</v>
      </c>
      <c r="G150" s="51">
        <f t="shared" si="22"/>
        <v>50000</v>
      </c>
    </row>
    <row r="151" spans="2:7" s="5" customFormat="1" ht="12.75">
      <c r="B151" s="14" t="s">
        <v>22</v>
      </c>
      <c r="C151" s="57" t="s">
        <v>124</v>
      </c>
      <c r="D151" s="57" t="s">
        <v>23</v>
      </c>
      <c r="E151" s="50">
        <v>50000</v>
      </c>
      <c r="F151" s="45">
        <v>0</v>
      </c>
      <c r="G151" s="43">
        <f>E151+F151</f>
        <v>50000</v>
      </c>
    </row>
    <row r="152" spans="2:7" s="5" customFormat="1" ht="24">
      <c r="B152" s="14" t="s">
        <v>46</v>
      </c>
      <c r="C152" s="49" t="s">
        <v>79</v>
      </c>
      <c r="D152" s="49"/>
      <c r="E152" s="50">
        <f>E153</f>
        <v>6898399.64</v>
      </c>
      <c r="F152" s="50">
        <f>F153</f>
        <v>2269241.05</v>
      </c>
      <c r="G152" s="51">
        <f>G153</f>
        <v>9167640.690000001</v>
      </c>
    </row>
    <row r="153" spans="2:7" s="5" customFormat="1" ht="24">
      <c r="B153" s="14" t="s">
        <v>111</v>
      </c>
      <c r="C153" s="49" t="s">
        <v>123</v>
      </c>
      <c r="D153" s="49"/>
      <c r="E153" s="50">
        <f>E154+E160+E163+E166</f>
        <v>6898399.64</v>
      </c>
      <c r="F153" s="50">
        <f>F154+F160+F163+F166</f>
        <v>2269241.05</v>
      </c>
      <c r="G153" s="51">
        <f>G154+G160+G163+G166</f>
        <v>9167640.690000001</v>
      </c>
    </row>
    <row r="154" spans="2:7" s="5" customFormat="1" ht="12.75">
      <c r="B154" s="12" t="s">
        <v>34</v>
      </c>
      <c r="C154" s="49" t="s">
        <v>112</v>
      </c>
      <c r="D154" s="49"/>
      <c r="E154" s="50">
        <f>E155+E157</f>
        <v>5898399.64</v>
      </c>
      <c r="F154" s="50">
        <f>F155+F157</f>
        <v>2269241.05</v>
      </c>
      <c r="G154" s="51">
        <f>G155+G157</f>
        <v>8167640.69</v>
      </c>
    </row>
    <row r="155" spans="2:7" s="5" customFormat="1" ht="24">
      <c r="B155" s="19" t="s">
        <v>19</v>
      </c>
      <c r="C155" s="49" t="s">
        <v>112</v>
      </c>
      <c r="D155" s="49" t="s">
        <v>11</v>
      </c>
      <c r="E155" s="50">
        <f>E156</f>
        <v>5898399.64</v>
      </c>
      <c r="F155" s="50">
        <f>F156</f>
        <v>1811737.69</v>
      </c>
      <c r="G155" s="51">
        <f>G156</f>
        <v>7710137.33</v>
      </c>
    </row>
    <row r="156" spans="2:7" s="5" customFormat="1" ht="24">
      <c r="B156" s="21" t="s">
        <v>20</v>
      </c>
      <c r="C156" s="49" t="s">
        <v>112</v>
      </c>
      <c r="D156" s="49" t="s">
        <v>12</v>
      </c>
      <c r="E156" s="50">
        <v>5898399.64</v>
      </c>
      <c r="F156" s="45">
        <v>1811737.69</v>
      </c>
      <c r="G156" s="43">
        <f>E156+F156</f>
        <v>7710137.33</v>
      </c>
    </row>
    <row r="157" spans="2:7" s="5" customFormat="1" ht="12.75">
      <c r="B157" s="21" t="s">
        <v>16</v>
      </c>
      <c r="C157" s="49" t="s">
        <v>112</v>
      </c>
      <c r="D157" s="49" t="s">
        <v>15</v>
      </c>
      <c r="E157" s="50">
        <f>E159+E158</f>
        <v>0</v>
      </c>
      <c r="F157" s="50">
        <f>F159+F158</f>
        <v>457503.36000000004</v>
      </c>
      <c r="G157" s="50">
        <f>G159+G158</f>
        <v>457503.36000000004</v>
      </c>
    </row>
    <row r="158" spans="2:7" s="5" customFormat="1" ht="12.75">
      <c r="B158" s="21" t="s">
        <v>202</v>
      </c>
      <c r="C158" s="49" t="s">
        <v>112</v>
      </c>
      <c r="D158" s="49" t="s">
        <v>203</v>
      </c>
      <c r="E158" s="50">
        <v>0</v>
      </c>
      <c r="F158" s="50">
        <v>457230.65</v>
      </c>
      <c r="G158" s="51">
        <f>E158+F158</f>
        <v>457230.65</v>
      </c>
    </row>
    <row r="159" spans="2:7" s="5" customFormat="1" ht="12.75">
      <c r="B159" s="21" t="s">
        <v>50</v>
      </c>
      <c r="C159" s="49" t="s">
        <v>112</v>
      </c>
      <c r="D159" s="49" t="s">
        <v>49</v>
      </c>
      <c r="E159" s="50">
        <v>0</v>
      </c>
      <c r="F159" s="45">
        <v>272.71</v>
      </c>
      <c r="G159" s="43">
        <f>E159+F159</f>
        <v>272.71</v>
      </c>
    </row>
    <row r="160" spans="2:7" s="5" customFormat="1" ht="36">
      <c r="B160" s="11" t="s">
        <v>133</v>
      </c>
      <c r="C160" s="54" t="s">
        <v>113</v>
      </c>
      <c r="D160" s="54"/>
      <c r="E160" s="55">
        <f aca="true" t="shared" si="23" ref="E160:G161">E161</f>
        <v>700000</v>
      </c>
      <c r="F160" s="55">
        <f t="shared" si="23"/>
        <v>0</v>
      </c>
      <c r="G160" s="56">
        <f t="shared" si="23"/>
        <v>700000</v>
      </c>
    </row>
    <row r="161" spans="2:7" s="5" customFormat="1" ht="24">
      <c r="B161" s="11" t="s">
        <v>19</v>
      </c>
      <c r="C161" s="54" t="s">
        <v>113</v>
      </c>
      <c r="D161" s="54" t="s">
        <v>11</v>
      </c>
      <c r="E161" s="55">
        <f t="shared" si="23"/>
        <v>700000</v>
      </c>
      <c r="F161" s="55">
        <f t="shared" si="23"/>
        <v>0</v>
      </c>
      <c r="G161" s="56">
        <f t="shared" si="23"/>
        <v>700000</v>
      </c>
    </row>
    <row r="162" spans="2:7" s="5" customFormat="1" ht="24">
      <c r="B162" s="11" t="s">
        <v>20</v>
      </c>
      <c r="C162" s="54" t="s">
        <v>113</v>
      </c>
      <c r="D162" s="54" t="s">
        <v>12</v>
      </c>
      <c r="E162" s="55">
        <v>700000</v>
      </c>
      <c r="F162" s="45">
        <v>0</v>
      </c>
      <c r="G162" s="43">
        <f>E162+F162</f>
        <v>700000</v>
      </c>
    </row>
    <row r="163" spans="2:7" s="5" customFormat="1" ht="24">
      <c r="B163" s="11" t="s">
        <v>54</v>
      </c>
      <c r="C163" s="54" t="s">
        <v>114</v>
      </c>
      <c r="D163" s="54"/>
      <c r="E163" s="50">
        <f aca="true" t="shared" si="24" ref="E163:G164">E164</f>
        <v>300000</v>
      </c>
      <c r="F163" s="50">
        <f t="shared" si="24"/>
        <v>0</v>
      </c>
      <c r="G163" s="51">
        <f t="shared" si="24"/>
        <v>300000</v>
      </c>
    </row>
    <row r="164" spans="2:7" s="5" customFormat="1" ht="24">
      <c r="B164" s="11" t="s">
        <v>19</v>
      </c>
      <c r="C164" s="54" t="s">
        <v>114</v>
      </c>
      <c r="D164" s="54" t="s">
        <v>11</v>
      </c>
      <c r="E164" s="50">
        <f t="shared" si="24"/>
        <v>300000</v>
      </c>
      <c r="F164" s="50">
        <f t="shared" si="24"/>
        <v>0</v>
      </c>
      <c r="G164" s="51">
        <f t="shared" si="24"/>
        <v>300000</v>
      </c>
    </row>
    <row r="165" spans="2:7" s="5" customFormat="1" ht="24">
      <c r="B165" s="11" t="s">
        <v>53</v>
      </c>
      <c r="C165" s="54" t="s">
        <v>114</v>
      </c>
      <c r="D165" s="54" t="s">
        <v>12</v>
      </c>
      <c r="E165" s="50">
        <v>300000</v>
      </c>
      <c r="F165" s="45">
        <v>0</v>
      </c>
      <c r="G165" s="43">
        <f>E165+F165</f>
        <v>300000</v>
      </c>
    </row>
    <row r="166" spans="2:7" s="5" customFormat="1" ht="24" hidden="1">
      <c r="B166" s="35" t="s">
        <v>154</v>
      </c>
      <c r="C166" s="49" t="s">
        <v>162</v>
      </c>
      <c r="D166" s="49"/>
      <c r="E166" s="66">
        <f aca="true" t="shared" si="25" ref="E166:G167">E167</f>
        <v>0</v>
      </c>
      <c r="F166" s="66">
        <f t="shared" si="25"/>
        <v>0</v>
      </c>
      <c r="G166" s="67">
        <f t="shared" si="25"/>
        <v>0</v>
      </c>
    </row>
    <row r="167" spans="2:7" s="5" customFormat="1" ht="24" hidden="1">
      <c r="B167" s="35" t="s">
        <v>155</v>
      </c>
      <c r="C167" s="49" t="s">
        <v>162</v>
      </c>
      <c r="D167" s="49" t="s">
        <v>11</v>
      </c>
      <c r="E167" s="66">
        <f t="shared" si="25"/>
        <v>0</v>
      </c>
      <c r="F167" s="66">
        <f t="shared" si="25"/>
        <v>0</v>
      </c>
      <c r="G167" s="67">
        <f t="shared" si="25"/>
        <v>0</v>
      </c>
    </row>
    <row r="168" spans="2:7" s="5" customFormat="1" ht="24" hidden="1">
      <c r="B168" s="35" t="s">
        <v>20</v>
      </c>
      <c r="C168" s="49" t="s">
        <v>162</v>
      </c>
      <c r="D168" s="49" t="s">
        <v>12</v>
      </c>
      <c r="E168" s="66">
        <v>0</v>
      </c>
      <c r="F168" s="45">
        <v>0</v>
      </c>
      <c r="G168" s="43">
        <f>E168+F168</f>
        <v>0</v>
      </c>
    </row>
    <row r="169" spans="2:7" s="5" customFormat="1" ht="24" hidden="1">
      <c r="B169" s="14" t="s">
        <v>35</v>
      </c>
      <c r="C169" s="57" t="s">
        <v>78</v>
      </c>
      <c r="D169" s="49"/>
      <c r="E169" s="50">
        <f>E170</f>
        <v>0</v>
      </c>
      <c r="F169" s="50">
        <f>F170</f>
        <v>0</v>
      </c>
      <c r="G169" s="51">
        <f>G170</f>
        <v>0</v>
      </c>
    </row>
    <row r="170" spans="2:7" s="5" customFormat="1" ht="12.75" hidden="1">
      <c r="B170" s="12" t="s">
        <v>17</v>
      </c>
      <c r="C170" s="57" t="s">
        <v>73</v>
      </c>
      <c r="D170" s="49"/>
      <c r="E170" s="50">
        <v>0</v>
      </c>
      <c r="F170" s="50">
        <f>F19</f>
        <v>0</v>
      </c>
      <c r="G170" s="51">
        <v>0</v>
      </c>
    </row>
    <row r="171" spans="2:7" s="8" customFormat="1" ht="24" hidden="1">
      <c r="B171" s="14" t="s">
        <v>148</v>
      </c>
      <c r="C171" s="57" t="s">
        <v>152</v>
      </c>
      <c r="D171" s="57"/>
      <c r="E171" s="50">
        <f>E172</f>
        <v>0</v>
      </c>
      <c r="F171" s="45"/>
      <c r="G171" s="43"/>
    </row>
    <row r="172" spans="2:7" s="8" customFormat="1" ht="24" hidden="1">
      <c r="B172" s="14" t="s">
        <v>51</v>
      </c>
      <c r="C172" s="57" t="s">
        <v>151</v>
      </c>
      <c r="D172" s="57"/>
      <c r="E172" s="50">
        <f>E173</f>
        <v>0</v>
      </c>
      <c r="F172" s="45"/>
      <c r="G172" s="43"/>
    </row>
    <row r="173" spans="2:7" s="8" customFormat="1" ht="15" hidden="1">
      <c r="B173" s="14" t="s">
        <v>149</v>
      </c>
      <c r="C173" s="57" t="s">
        <v>151</v>
      </c>
      <c r="D173" s="57" t="s">
        <v>15</v>
      </c>
      <c r="E173" s="50">
        <f>E174</f>
        <v>0</v>
      </c>
      <c r="F173" s="45"/>
      <c r="G173" s="43"/>
    </row>
    <row r="174" spans="2:7" s="8" customFormat="1" ht="15" hidden="1">
      <c r="B174" s="14" t="s">
        <v>150</v>
      </c>
      <c r="C174" s="57" t="s">
        <v>151</v>
      </c>
      <c r="D174" s="57" t="s">
        <v>52</v>
      </c>
      <c r="E174" s="50">
        <v>0</v>
      </c>
      <c r="F174" s="45"/>
      <c r="G174" s="43"/>
    </row>
    <row r="175" spans="2:7" ht="24">
      <c r="B175" s="22" t="s">
        <v>38</v>
      </c>
      <c r="C175" s="57" t="s">
        <v>77</v>
      </c>
      <c r="D175" s="57"/>
      <c r="E175" s="66">
        <f aca="true" t="shared" si="26" ref="E175:G177">E176</f>
        <v>60000</v>
      </c>
      <c r="F175" s="66">
        <f t="shared" si="26"/>
        <v>100000</v>
      </c>
      <c r="G175" s="67">
        <f t="shared" si="26"/>
        <v>160000</v>
      </c>
    </row>
    <row r="176" spans="2:7" ht="12.75">
      <c r="B176" s="14" t="s">
        <v>39</v>
      </c>
      <c r="C176" s="57" t="s">
        <v>153</v>
      </c>
      <c r="D176" s="57"/>
      <c r="E176" s="66">
        <f t="shared" si="26"/>
        <v>60000</v>
      </c>
      <c r="F176" s="66">
        <f t="shared" si="26"/>
        <v>100000</v>
      </c>
      <c r="G176" s="67">
        <f t="shared" si="26"/>
        <v>160000</v>
      </c>
    </row>
    <row r="177" spans="2:7" ht="24">
      <c r="B177" s="13" t="s">
        <v>19</v>
      </c>
      <c r="C177" s="57" t="s">
        <v>153</v>
      </c>
      <c r="D177" s="57" t="s">
        <v>11</v>
      </c>
      <c r="E177" s="66">
        <f t="shared" si="26"/>
        <v>60000</v>
      </c>
      <c r="F177" s="66">
        <f t="shared" si="26"/>
        <v>100000</v>
      </c>
      <c r="G177" s="67">
        <f t="shared" si="26"/>
        <v>160000</v>
      </c>
    </row>
    <row r="178" spans="2:7" ht="24">
      <c r="B178" s="13" t="s">
        <v>20</v>
      </c>
      <c r="C178" s="57" t="s">
        <v>153</v>
      </c>
      <c r="D178" s="57" t="s">
        <v>12</v>
      </c>
      <c r="E178" s="66">
        <v>60000</v>
      </c>
      <c r="F178" s="72">
        <v>100000</v>
      </c>
      <c r="G178" s="44">
        <f>E178+F178</f>
        <v>160000</v>
      </c>
    </row>
    <row r="179" spans="2:7" ht="24">
      <c r="B179" s="23" t="s">
        <v>68</v>
      </c>
      <c r="C179" s="54" t="s">
        <v>76</v>
      </c>
      <c r="D179" s="54"/>
      <c r="E179" s="50">
        <f aca="true" t="shared" si="27" ref="E179:G181">E180</f>
        <v>1000</v>
      </c>
      <c r="F179" s="50">
        <f t="shared" si="27"/>
        <v>0</v>
      </c>
      <c r="G179" s="51">
        <f t="shared" si="27"/>
        <v>1000</v>
      </c>
    </row>
    <row r="180" spans="2:7" ht="24">
      <c r="B180" s="23" t="s">
        <v>69</v>
      </c>
      <c r="C180" s="54" t="s">
        <v>74</v>
      </c>
      <c r="D180" s="54"/>
      <c r="E180" s="50">
        <f t="shared" si="27"/>
        <v>1000</v>
      </c>
      <c r="F180" s="50">
        <f t="shared" si="27"/>
        <v>0</v>
      </c>
      <c r="G180" s="51">
        <f t="shared" si="27"/>
        <v>1000</v>
      </c>
    </row>
    <row r="181" spans="2:7" ht="24">
      <c r="B181" s="23" t="s">
        <v>19</v>
      </c>
      <c r="C181" s="54" t="s">
        <v>74</v>
      </c>
      <c r="D181" s="54" t="s">
        <v>11</v>
      </c>
      <c r="E181" s="50">
        <f t="shared" si="27"/>
        <v>1000</v>
      </c>
      <c r="F181" s="50">
        <f t="shared" si="27"/>
        <v>0</v>
      </c>
      <c r="G181" s="51">
        <f t="shared" si="27"/>
        <v>1000</v>
      </c>
    </row>
    <row r="182" spans="2:7" ht="24">
      <c r="B182" s="23" t="s">
        <v>20</v>
      </c>
      <c r="C182" s="54" t="s">
        <v>74</v>
      </c>
      <c r="D182" s="54" t="s">
        <v>12</v>
      </c>
      <c r="E182" s="50">
        <v>1000</v>
      </c>
      <c r="F182" s="72">
        <v>0</v>
      </c>
      <c r="G182" s="44">
        <f>E182+F182</f>
        <v>1000</v>
      </c>
    </row>
    <row r="183" spans="2:7" ht="24">
      <c r="B183" s="24" t="s">
        <v>31</v>
      </c>
      <c r="C183" s="61" t="s">
        <v>75</v>
      </c>
      <c r="D183" s="73"/>
      <c r="E183" s="74">
        <f aca="true" t="shared" si="28" ref="E183:G188">E184</f>
        <v>94800</v>
      </c>
      <c r="F183" s="74">
        <f t="shared" si="28"/>
        <v>0</v>
      </c>
      <c r="G183" s="51">
        <f t="shared" si="28"/>
        <v>94800</v>
      </c>
    </row>
    <row r="184" spans="2:7" ht="12.75">
      <c r="B184" s="15" t="s">
        <v>32</v>
      </c>
      <c r="C184" s="61" t="s">
        <v>75</v>
      </c>
      <c r="D184" s="49"/>
      <c r="E184" s="50">
        <f t="shared" si="28"/>
        <v>94800</v>
      </c>
      <c r="F184" s="50">
        <f t="shared" si="28"/>
        <v>0</v>
      </c>
      <c r="G184" s="51">
        <f t="shared" si="28"/>
        <v>94800</v>
      </c>
    </row>
    <row r="185" spans="2:7" ht="24">
      <c r="B185" s="98" t="s">
        <v>33</v>
      </c>
      <c r="C185" s="61" t="s">
        <v>115</v>
      </c>
      <c r="D185" s="49"/>
      <c r="E185" s="50">
        <f>E188+E186</f>
        <v>94800</v>
      </c>
      <c r="F185" s="50">
        <f>F188+F186</f>
        <v>0</v>
      </c>
      <c r="G185" s="51">
        <f>G188+G186</f>
        <v>94800</v>
      </c>
    </row>
    <row r="186" spans="2:7" ht="24">
      <c r="B186" s="14" t="s">
        <v>18</v>
      </c>
      <c r="C186" s="97" t="s">
        <v>115</v>
      </c>
      <c r="D186" s="49" t="s">
        <v>9</v>
      </c>
      <c r="E186" s="50">
        <f>E187</f>
        <v>0</v>
      </c>
      <c r="F186" s="50">
        <f>F187</f>
        <v>26040</v>
      </c>
      <c r="G186" s="51">
        <f>G187</f>
        <v>26040</v>
      </c>
    </row>
    <row r="187" spans="2:7" ht="24">
      <c r="B187" s="14" t="s">
        <v>19</v>
      </c>
      <c r="C187" s="97" t="s">
        <v>115</v>
      </c>
      <c r="D187" s="49" t="s">
        <v>10</v>
      </c>
      <c r="E187" s="50">
        <v>0</v>
      </c>
      <c r="F187" s="50">
        <v>26040</v>
      </c>
      <c r="G187" s="51">
        <f>E187+F187</f>
        <v>26040</v>
      </c>
    </row>
    <row r="188" spans="2:7" ht="24">
      <c r="B188" s="12" t="s">
        <v>13</v>
      </c>
      <c r="C188" s="61" t="s">
        <v>115</v>
      </c>
      <c r="D188" s="49" t="s">
        <v>11</v>
      </c>
      <c r="E188" s="50">
        <f t="shared" si="28"/>
        <v>94800</v>
      </c>
      <c r="F188" s="50">
        <f t="shared" si="28"/>
        <v>-26040</v>
      </c>
      <c r="G188" s="51">
        <f t="shared" si="28"/>
        <v>68760</v>
      </c>
    </row>
    <row r="189" spans="2:7" ht="24">
      <c r="B189" s="12" t="s">
        <v>14</v>
      </c>
      <c r="C189" s="61" t="s">
        <v>115</v>
      </c>
      <c r="D189" s="49" t="s">
        <v>12</v>
      </c>
      <c r="E189" s="50">
        <v>94800</v>
      </c>
      <c r="F189" s="72">
        <v>-26040</v>
      </c>
      <c r="G189" s="44">
        <f>E189+F189</f>
        <v>68760</v>
      </c>
    </row>
    <row r="190" spans="3:5" ht="15">
      <c r="C190" s="9"/>
      <c r="D190" s="9"/>
      <c r="E190" s="37"/>
    </row>
    <row r="191" spans="3:5" ht="15">
      <c r="C191" s="9"/>
      <c r="D191" s="9"/>
      <c r="E191" s="37"/>
    </row>
    <row r="192" spans="3:5" ht="15">
      <c r="C192" s="9"/>
      <c r="D192" s="9"/>
      <c r="E192" s="37"/>
    </row>
    <row r="193" spans="3:5" ht="15">
      <c r="C193" s="9"/>
      <c r="D193" s="9"/>
      <c r="E193" s="37"/>
    </row>
    <row r="194" spans="3:5" ht="15">
      <c r="C194" s="9"/>
      <c r="D194" s="9"/>
      <c r="E194" s="37"/>
    </row>
    <row r="195" spans="3:5" ht="15">
      <c r="C195" s="9"/>
      <c r="D195" s="9"/>
      <c r="E195" s="37"/>
    </row>
    <row r="196" spans="3:5" ht="15">
      <c r="C196" s="9"/>
      <c r="D196" s="9"/>
      <c r="E196" s="37"/>
    </row>
    <row r="197" spans="3:5" ht="15">
      <c r="C197" s="9"/>
      <c r="D197" s="9"/>
      <c r="E197" s="37"/>
    </row>
    <row r="198" spans="3:5" ht="15">
      <c r="C198" s="9"/>
      <c r="D198" s="9"/>
      <c r="E198" s="37"/>
    </row>
    <row r="199" spans="3:5" ht="15">
      <c r="C199" s="9"/>
      <c r="D199" s="9"/>
      <c r="E199" s="37"/>
    </row>
    <row r="200" spans="3:5" ht="15">
      <c r="C200" s="9"/>
      <c r="D200" s="9"/>
      <c r="E200" s="37"/>
    </row>
    <row r="201" spans="3:5" ht="15">
      <c r="C201" s="9"/>
      <c r="D201" s="9"/>
      <c r="E201" s="37"/>
    </row>
    <row r="202" spans="3:5" ht="15">
      <c r="C202" s="9"/>
      <c r="D202" s="9"/>
      <c r="E202" s="37"/>
    </row>
    <row r="203" spans="3:5" ht="15">
      <c r="C203" s="9"/>
      <c r="D203" s="9"/>
      <c r="E203" s="37"/>
    </row>
  </sheetData>
  <sheetProtection/>
  <mergeCells count="2">
    <mergeCell ref="B2:G2"/>
    <mergeCell ref="C1:G1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Админ Тарутино</cp:lastModifiedBy>
  <cp:lastPrinted>2022-06-17T04:55:02Z</cp:lastPrinted>
  <dcterms:created xsi:type="dcterms:W3CDTF">2011-10-03T10:41:44Z</dcterms:created>
  <dcterms:modified xsi:type="dcterms:W3CDTF">2022-07-06T06:16:15Z</dcterms:modified>
  <cp:category/>
  <cp:version/>
  <cp:contentType/>
  <cp:contentStatus/>
</cp:coreProperties>
</file>